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hidePivotFieldList="1"/>
  <bookViews>
    <workbookView xWindow="4140" yWindow="495" windowWidth="25995" windowHeight="12975"/>
  </bookViews>
  <sheets>
    <sheet name="Etat fab par réf" sheetId="4" state="hidden" r:id="rId1"/>
    <sheet name="INFO GELS" sheetId="6" r:id="rId2"/>
    <sheet name="Synthèse GEL (2)" sheetId="8" state="hidden" r:id="rId3"/>
    <sheet name="DETAIL PAR DEPOT" sheetId="12" r:id="rId4"/>
    <sheet name="Feuil2" sheetId="11" state="hidden" r:id="rId5"/>
    <sheet name="GEL - Détail Stock par dépôt" sheetId="7" state="hidden" r:id="rId6"/>
    <sheet name="STOCK" sheetId="2" state="hidden" r:id="rId7"/>
    <sheet name="Feuil1" sheetId="1" state="hidden" r:id="rId8"/>
  </sheets>
  <externalReferences>
    <externalReference r:id="rId9"/>
  </externalReferences>
  <definedNames>
    <definedName name="_xlnm._FilterDatabase" localSheetId="3" hidden="1">'DETAIL PAR DEPOT'!$A$2:$P$8</definedName>
    <definedName name="_xlnm._FilterDatabase" localSheetId="0" hidden="1">'Etat fab par réf'!$A$1:$G$30</definedName>
    <definedName name="_xlnm._FilterDatabase" localSheetId="7" hidden="1">Feuil1!$A$2:$T$61</definedName>
    <definedName name="_xlnm._FilterDatabase" localSheetId="5" hidden="1">'GEL - Détail Stock par dépôt'!$A$1:$V$130</definedName>
    <definedName name="_xlnm._FilterDatabase" localSheetId="1" hidden="1">'INFO GELS'!$A$4:$K$8</definedName>
    <definedName name="_xlnm._FilterDatabase" localSheetId="2" hidden="1">'Synthèse GEL (2)'!$A$4:$H$33</definedName>
    <definedName name="_xlnm.Print_Area" localSheetId="0">'Etat fab par réf'!$A$1:$G$30</definedName>
    <definedName name="_xlnm.Print_Area" localSheetId="1">'INFO GELS'!$A$5:$B$8</definedName>
  </definedNames>
  <calcPr calcId="191029"/>
  <pivotCaches>
    <pivotCache cacheId="0" r:id="rId10"/>
    <pivotCache cacheId="1" r:id="rId11"/>
    <pivotCache cacheId="2" r:id="rId12"/>
  </pivotCaches>
</workbook>
</file>

<file path=xl/calcChain.xml><?xml version="1.0" encoding="utf-8"?>
<calcChain xmlns="http://schemas.openxmlformats.org/spreadsheetml/2006/main">
  <c r="P4" i="12" l="1"/>
  <c r="P5" i="12"/>
  <c r="P6" i="12"/>
  <c r="P7" i="12"/>
  <c r="O4" i="12"/>
  <c r="O5" i="12"/>
  <c r="O6" i="12"/>
  <c r="O7" i="12"/>
  <c r="M4" i="12"/>
  <c r="M5" i="12"/>
  <c r="M6" i="12"/>
  <c r="M7" i="12"/>
  <c r="L4" i="12"/>
  <c r="L5" i="12"/>
  <c r="L6" i="12"/>
  <c r="L7" i="12"/>
  <c r="P3" i="12" l="1"/>
  <c r="O3" i="12"/>
  <c r="M3" i="12" l="1"/>
  <c r="N8" i="12" l="1"/>
  <c r="K8" i="12"/>
  <c r="P8" i="12" l="1"/>
  <c r="O8" i="12"/>
  <c r="O10" i="12" s="1"/>
  <c r="L3" i="12" l="1"/>
  <c r="L6" i="8" l="1"/>
  <c r="L9" i="8"/>
  <c r="L10" i="8"/>
  <c r="L11" i="8"/>
  <c r="L12" i="8"/>
  <c r="L13" i="8"/>
  <c r="L14" i="8"/>
  <c r="L15" i="8"/>
  <c r="L16" i="8"/>
  <c r="L17" i="8"/>
  <c r="L18" i="8"/>
  <c r="L19" i="8"/>
  <c r="L22" i="8"/>
  <c r="L24" i="8"/>
  <c r="L25" i="8"/>
  <c r="L27" i="8"/>
  <c r="L28" i="8"/>
  <c r="L29" i="8"/>
  <c r="L30" i="8"/>
  <c r="L31" i="8"/>
  <c r="L32" i="8"/>
  <c r="L33" i="8"/>
  <c r="L34" i="8"/>
  <c r="L35" i="8"/>
  <c r="L37" i="8"/>
  <c r="L38" i="8"/>
  <c r="H7" i="8"/>
  <c r="I7" i="8" s="1"/>
  <c r="H23" i="8"/>
  <c r="I23" i="8" s="1"/>
  <c r="H5" i="8"/>
  <c r="I5" i="8" s="1"/>
  <c r="H18" i="8"/>
  <c r="I18" i="8" s="1"/>
  <c r="H16" i="8"/>
  <c r="I16" i="8" s="1"/>
  <c r="H17" i="8"/>
  <c r="I17" i="8" s="1"/>
  <c r="H24" i="8"/>
  <c r="I24" i="8" s="1"/>
  <c r="H15" i="8"/>
  <c r="I15" i="8" s="1"/>
  <c r="H8" i="8"/>
  <c r="I8" i="8" s="1"/>
  <c r="H25" i="8"/>
  <c r="I25" i="8" s="1"/>
  <c r="H9" i="8"/>
  <c r="I9" i="8" s="1"/>
  <c r="H19" i="8"/>
  <c r="I19" i="8" s="1"/>
  <c r="H20" i="8"/>
  <c r="I20" i="8" s="1"/>
  <c r="H32" i="8"/>
  <c r="I32" i="8" s="1"/>
  <c r="H26" i="8"/>
  <c r="I26" i="8" s="1"/>
  <c r="H14" i="8"/>
  <c r="I14" i="8" s="1"/>
  <c r="H10" i="8"/>
  <c r="I10" i="8" s="1"/>
  <c r="H27" i="8"/>
  <c r="I27" i="8" s="1"/>
  <c r="H11" i="8"/>
  <c r="I11" i="8" s="1"/>
  <c r="H28" i="8"/>
  <c r="I28" i="8" s="1"/>
  <c r="H21" i="8"/>
  <c r="I21" i="8" s="1"/>
  <c r="H22" i="8"/>
  <c r="I22" i="8" s="1"/>
  <c r="H33" i="8"/>
  <c r="I33" i="8" s="1"/>
  <c r="H12" i="8"/>
  <c r="I12" i="8" s="1"/>
  <c r="H34" i="8"/>
  <c r="I34" i="8" s="1"/>
  <c r="H13" i="8"/>
  <c r="I13" i="8" s="1"/>
  <c r="H35" i="8"/>
  <c r="I35" i="8" s="1"/>
  <c r="H6" i="8"/>
  <c r="I6" i="8" s="1"/>
  <c r="H36" i="8"/>
  <c r="I36" i="8" s="1"/>
  <c r="H29" i="8"/>
  <c r="I29" i="8" s="1"/>
  <c r="H30" i="8"/>
  <c r="I30" i="8" s="1"/>
  <c r="H31" i="8"/>
  <c r="I31" i="8" s="1"/>
  <c r="H37" i="8"/>
  <c r="I37" i="8" s="1"/>
  <c r="J23" i="8" l="1"/>
  <c r="J5" i="8"/>
  <c r="J7" i="8"/>
  <c r="J26" i="8"/>
  <c r="J8" i="8"/>
  <c r="J36" i="8"/>
  <c r="K26" i="8" l="1"/>
  <c r="L26" i="8"/>
  <c r="L7" i="8"/>
  <c r="K7" i="8"/>
  <c r="K36" i="8"/>
  <c r="L36" i="8"/>
  <c r="L5" i="8"/>
  <c r="K5" i="8"/>
  <c r="K8" i="8"/>
  <c r="L8" i="8"/>
  <c r="L23" i="8"/>
  <c r="K23" i="8"/>
  <c r="V7" i="7"/>
  <c r="V6" i="7" s="1"/>
  <c r="V5" i="7" s="1"/>
  <c r="V8" i="7"/>
  <c r="V9" i="7"/>
  <c r="V12" i="7"/>
  <c r="V11" i="7" s="1"/>
  <c r="V10" i="7" s="1"/>
  <c r="V18" i="7"/>
  <c r="V17" i="7" s="1"/>
  <c r="V16" i="7" s="1"/>
  <c r="V15" i="7" s="1"/>
  <c r="V14" i="7" s="1"/>
  <c r="V13" i="7" s="1"/>
  <c r="V19" i="7"/>
  <c r="V20" i="7"/>
  <c r="V21" i="7"/>
  <c r="V22" i="7"/>
  <c r="V24" i="7"/>
  <c r="V23" i="7" s="1"/>
  <c r="V25" i="7"/>
  <c r="V27" i="7"/>
  <c r="V26" i="7" s="1"/>
  <c r="V30" i="7"/>
  <c r="V29" i="7" s="1"/>
  <c r="V35" i="7"/>
  <c r="V34" i="7" s="1"/>
  <c r="V33" i="7" s="1"/>
  <c r="V32" i="7" s="1"/>
  <c r="V31" i="7" s="1"/>
  <c r="V38" i="7"/>
  <c r="V37" i="7" s="1"/>
  <c r="V36" i="7" s="1"/>
  <c r="V51" i="7"/>
  <c r="V50" i="7" s="1"/>
  <c r="V49" i="7" s="1"/>
  <c r="V48" i="7" s="1"/>
  <c r="V47" i="7" s="1"/>
  <c r="V46" i="7" s="1"/>
  <c r="V56" i="7"/>
  <c r="V55" i="7" s="1"/>
  <c r="V54" i="7" s="1"/>
  <c r="V53" i="7" s="1"/>
  <c r="V52" i="7" s="1"/>
  <c r="V72" i="7"/>
  <c r="V71" i="7" s="1"/>
  <c r="V70" i="7" s="1"/>
  <c r="V69" i="7" s="1"/>
  <c r="V68" i="7" s="1"/>
  <c r="V67" i="7" s="1"/>
  <c r="V66" i="7" s="1"/>
  <c r="V77" i="7"/>
  <c r="V76" i="7" s="1"/>
  <c r="V75" i="7" s="1"/>
  <c r="V74" i="7" s="1"/>
  <c r="V73" i="7" s="1"/>
  <c r="V81" i="7"/>
  <c r="V80" i="7" s="1"/>
  <c r="V79" i="7" s="1"/>
  <c r="V78" i="7" s="1"/>
  <c r="V89" i="7"/>
  <c r="V88" i="7" s="1"/>
  <c r="V87" i="7" s="1"/>
  <c r="V86" i="7" s="1"/>
  <c r="V85" i="7" s="1"/>
  <c r="V96" i="7"/>
  <c r="V95" i="7" s="1"/>
  <c r="V94" i="7" s="1"/>
  <c r="V93" i="7" s="1"/>
  <c r="V101" i="7"/>
  <c r="V100" i="7" s="1"/>
  <c r="V99" i="7" s="1"/>
  <c r="V98" i="7" s="1"/>
  <c r="V97" i="7" s="1"/>
  <c r="V102" i="7"/>
  <c r="V103" i="7"/>
  <c r="V104" i="7"/>
  <c r="V105" i="7"/>
  <c r="V107" i="7"/>
  <c r="V106" i="7" s="1"/>
  <c r="V108" i="7"/>
  <c r="V109" i="7"/>
  <c r="V110" i="7"/>
  <c r="V112" i="7"/>
  <c r="V115" i="7"/>
  <c r="V114" i="7" s="1"/>
  <c r="V113" i="7" s="1"/>
  <c r="V116" i="7"/>
  <c r="V117" i="7"/>
  <c r="V120" i="7"/>
  <c r="V119" i="7" s="1"/>
  <c r="V118" i="7" s="1"/>
  <c r="V130" i="7"/>
  <c r="V129" i="7" s="1"/>
  <c r="V128" i="7" s="1"/>
  <c r="V127" i="7" s="1"/>
  <c r="V126" i="7" s="1"/>
  <c r="P26" i="7" l="1"/>
  <c r="P69" i="7"/>
  <c r="P89" i="7"/>
  <c r="P93" i="7"/>
  <c r="P27" i="7"/>
  <c r="P86" i="7"/>
  <c r="P90" i="7"/>
  <c r="P67" i="7"/>
  <c r="P87" i="7"/>
  <c r="P91" i="7"/>
  <c r="P68" i="7"/>
  <c r="P88" i="7"/>
  <c r="P92" i="7"/>
  <c r="P12" i="7"/>
  <c r="P28" i="7"/>
  <c r="P44" i="7"/>
  <c r="P60" i="7"/>
  <c r="P80" i="7"/>
  <c r="P112" i="7"/>
  <c r="P9" i="7"/>
  <c r="P25" i="7"/>
  <c r="P41" i="7"/>
  <c r="P57" i="7"/>
  <c r="P77" i="7"/>
  <c r="P101" i="7"/>
  <c r="P10" i="7"/>
  <c r="P30" i="7"/>
  <c r="P46" i="7"/>
  <c r="P62" i="7"/>
  <c r="P78" i="7"/>
  <c r="P102" i="7"/>
  <c r="P118" i="7"/>
  <c r="P108" i="7"/>
  <c r="P129" i="7"/>
  <c r="P15" i="7"/>
  <c r="P35" i="7"/>
  <c r="P51" i="7"/>
  <c r="P71" i="7"/>
  <c r="P95" i="7"/>
  <c r="P111" i="7"/>
  <c r="P127" i="7"/>
  <c r="P105" i="7"/>
  <c r="P16" i="7"/>
  <c r="P32" i="7"/>
  <c r="P48" i="7"/>
  <c r="P64" i="7"/>
  <c r="P84" i="7"/>
  <c r="P124" i="7"/>
  <c r="P13" i="7"/>
  <c r="P29" i="7"/>
  <c r="P45" i="7"/>
  <c r="P61" i="7"/>
  <c r="P81" i="7"/>
  <c r="P109" i="7"/>
  <c r="P14" i="7"/>
  <c r="P34" i="7"/>
  <c r="P50" i="7"/>
  <c r="P66" i="7"/>
  <c r="P82" i="7"/>
  <c r="P106" i="7"/>
  <c r="P122" i="7"/>
  <c r="P116" i="7"/>
  <c r="P3" i="7"/>
  <c r="P19" i="7"/>
  <c r="P39" i="7"/>
  <c r="P55" i="7"/>
  <c r="P75" i="7"/>
  <c r="P99" i="7"/>
  <c r="P115" i="7"/>
  <c r="P2" i="7"/>
  <c r="P125" i="7"/>
  <c r="P4" i="7"/>
  <c r="P20" i="7"/>
  <c r="P36" i="7"/>
  <c r="P52" i="7"/>
  <c r="P72" i="7"/>
  <c r="P96" i="7"/>
  <c r="P117" i="7"/>
  <c r="P17" i="7"/>
  <c r="P33" i="7"/>
  <c r="P49" i="7"/>
  <c r="P65" i="7"/>
  <c r="P85" i="7"/>
  <c r="P121" i="7"/>
  <c r="P18" i="7"/>
  <c r="P38" i="7"/>
  <c r="P54" i="7"/>
  <c r="P70" i="7"/>
  <c r="P94" i="7"/>
  <c r="P110" i="7"/>
  <c r="P126" i="7"/>
  <c r="P128" i="7"/>
  <c r="P7" i="7"/>
  <c r="P23" i="7"/>
  <c r="P43" i="7"/>
  <c r="P59" i="7"/>
  <c r="P79" i="7"/>
  <c r="P103" i="7"/>
  <c r="P119" i="7"/>
  <c r="P104" i="7"/>
  <c r="P120" i="7"/>
  <c r="P8" i="7"/>
  <c r="P24" i="7"/>
  <c r="P40" i="7"/>
  <c r="P56" i="7"/>
  <c r="P76" i="7"/>
  <c r="P100" i="7"/>
  <c r="P5" i="7"/>
  <c r="P21" i="7"/>
  <c r="P37" i="7"/>
  <c r="P53" i="7"/>
  <c r="P73" i="7"/>
  <c r="P97" i="7"/>
  <c r="P6" i="7"/>
  <c r="P22" i="7"/>
  <c r="P42" i="7"/>
  <c r="P58" i="7"/>
  <c r="P74" i="7"/>
  <c r="P98" i="7"/>
  <c r="P114" i="7"/>
  <c r="P130" i="7"/>
  <c r="P113" i="7"/>
  <c r="P11" i="7"/>
  <c r="P31" i="7"/>
  <c r="P47" i="7"/>
  <c r="P63" i="7"/>
  <c r="P83" i="7"/>
  <c r="P107" i="7"/>
  <c r="P123" i="7"/>
  <c r="V84" i="7"/>
  <c r="V83" i="7" s="1"/>
  <c r="V82" i="7" s="1"/>
  <c r="V92" i="7"/>
  <c r="V91" i="7" s="1"/>
  <c r="V90" i="7" s="1"/>
  <c r="E5" i="6"/>
  <c r="V65" i="7"/>
  <c r="V64" i="7" s="1"/>
  <c r="V63" i="7" s="1"/>
  <c r="V62" i="7" s="1"/>
  <c r="V125" i="7"/>
  <c r="V111" i="7"/>
  <c r="V45" i="7"/>
  <c r="V44" i="7" s="1"/>
  <c r="V43" i="7" s="1"/>
  <c r="V28" i="7"/>
  <c r="E6" i="6"/>
  <c r="O1" i="1"/>
  <c r="N1" i="1"/>
  <c r="M1" i="1"/>
  <c r="V124" i="7" l="1"/>
  <c r="V61" i="7"/>
  <c r="V60" i="7" s="1"/>
  <c r="V42" i="7"/>
  <c r="V59" i="7" l="1"/>
  <c r="V58" i="7" s="1"/>
  <c r="V57" i="7" s="1"/>
  <c r="V41" i="7"/>
  <c r="E7" i="6"/>
  <c r="V123" i="7"/>
  <c r="V122" i="7" s="1"/>
  <c r="V121" i="7" s="1"/>
  <c r="V40" i="7" l="1"/>
  <c r="V39" i="7" s="1"/>
  <c r="E8" i="6"/>
  <c r="L8" i="12" l="1"/>
  <c r="M8" i="12"/>
</calcChain>
</file>

<file path=xl/sharedStrings.xml><?xml version="1.0" encoding="utf-8"?>
<sst xmlns="http://schemas.openxmlformats.org/spreadsheetml/2006/main" count="2144" uniqueCount="276">
  <si>
    <t>Produit</t>
  </si>
  <si>
    <t>Libellé Pdt</t>
  </si>
  <si>
    <t>EAN</t>
  </si>
  <si>
    <t>2 - Secteur d'activité</t>
  </si>
  <si>
    <t>Code SA</t>
  </si>
  <si>
    <t>Fournisseur</t>
  </si>
  <si>
    <t>Lib Four</t>
  </si>
  <si>
    <t>Dept act fournisseur</t>
  </si>
  <si>
    <t>Lib DA</t>
  </si>
  <si>
    <t>Conditionnement produit</t>
  </si>
  <si>
    <t>Bassin Appro</t>
  </si>
  <si>
    <t>TYPE</t>
  </si>
  <si>
    <t>Montant HT Stock Total PRMP</t>
  </si>
  <si>
    <t>Qte Stock UVC</t>
  </si>
  <si>
    <t>LITRES</t>
  </si>
  <si>
    <t>Flaon gel hydroalcoolique NPC 500ml</t>
  </si>
  <si>
    <t>8410836220374</t>
  </si>
  <si>
    <t>ECONOMAT</t>
  </si>
  <si>
    <t>0905</t>
  </si>
  <si>
    <t>ANTHEO FILIALE TEXALLIANCE</t>
  </si>
  <si>
    <t>01</t>
  </si>
  <si>
    <t>ANTHEO FILIALE TEXALLIANC</t>
  </si>
  <si>
    <t>01-Activités Centralisées</t>
  </si>
  <si>
    <t>Gel Economats</t>
  </si>
  <si>
    <t>05-Sud</t>
  </si>
  <si>
    <t>Étiquettes de lignes</t>
  </si>
  <si>
    <t>Somme de Montant HT Stock Total PRMP</t>
  </si>
  <si>
    <t>Somme de LITRES</t>
  </si>
  <si>
    <t>06-Est</t>
  </si>
  <si>
    <t>Gel Clients</t>
  </si>
  <si>
    <t>Gel anti-bactérien hydroalcoolique ss rinçage ALGOTHAL 300ml</t>
  </si>
  <si>
    <t>3760106470622</t>
  </si>
  <si>
    <t>BEAUTE SANTE</t>
  </si>
  <si>
    <t>0120</t>
  </si>
  <si>
    <t>ALGOTHAL</t>
  </si>
  <si>
    <t>03-Ouest</t>
  </si>
  <si>
    <t>Gel antiseptique NPC 1l</t>
  </si>
  <si>
    <t>3597610222283</t>
  </si>
  <si>
    <t>HYDENET</t>
  </si>
  <si>
    <t>HYDENET             (ECO)</t>
  </si>
  <si>
    <t>Gel hydro alcoolique PPX flacon 100ml</t>
  </si>
  <si>
    <t>Gel hydroalcoolique 75ml PPX</t>
  </si>
  <si>
    <t>Gel hydroalcoolique PPX tube 100ml</t>
  </si>
  <si>
    <t>Gel hydro alcoolique 100 ml</t>
  </si>
  <si>
    <t>3368957118689</t>
  </si>
  <si>
    <t>L'OREAL</t>
  </si>
  <si>
    <t>04</t>
  </si>
  <si>
    <t>L'OREAL (BAS)</t>
  </si>
  <si>
    <t>Gel nettoyant mains hydroalcoolique PPX 300ml</t>
  </si>
  <si>
    <t>Gel hydro alcoolique 500 ml</t>
  </si>
  <si>
    <t>8411114088174</t>
  </si>
  <si>
    <t>AIR-VAL INTERNATIONAL SA</t>
  </si>
  <si>
    <t>02</t>
  </si>
  <si>
    <t>AIR VAL INTERNATIONAL(BAS</t>
  </si>
  <si>
    <t>Gel nettoyant mains hydroalcoolique PPX flacon 100ml</t>
  </si>
  <si>
    <t>Gel hydro alcoolique 500ml</t>
  </si>
  <si>
    <t>8411114087887</t>
  </si>
  <si>
    <t>03</t>
  </si>
  <si>
    <t>AIR-VAL INTERNATIONAL ECO</t>
  </si>
  <si>
    <t>Gel hydro alcoolique avec pompe 500ml</t>
  </si>
  <si>
    <t>8682355006061</t>
  </si>
  <si>
    <t>PM BUSINESS SARL</t>
  </si>
  <si>
    <t>Gel hydroalcoolique 1l</t>
  </si>
  <si>
    <t>Gel hydroalcoolique antiseptique NPC 500ml</t>
  </si>
  <si>
    <t>Gel hydroalcoolique antiseptique NPC avec pompe 500ml</t>
  </si>
  <si>
    <t>Gel hydroalcoolique SEVEN avec pompe 245ml</t>
  </si>
  <si>
    <t>3368955662573</t>
  </si>
  <si>
    <t>CJ TRADE</t>
  </si>
  <si>
    <t>Gel hydroalcoolique TOILMAN GA avec pompe 250ml</t>
  </si>
  <si>
    <t>Gel nettoyant main antibactérien 300ml</t>
  </si>
  <si>
    <t>Lotion hydroalcoolique 1l</t>
  </si>
  <si>
    <t>3179630012268</t>
  </si>
  <si>
    <t>MC BRIDE SAS</t>
  </si>
  <si>
    <t>MCBRIDE SAS</t>
  </si>
  <si>
    <t>Nettoyant hydroalcoolique 1l</t>
  </si>
  <si>
    <t>Solution hydroalcoolique 1l</t>
  </si>
  <si>
    <t>Solution hydroalcoolique 500ml</t>
  </si>
  <si>
    <t>4028163080741</t>
  </si>
  <si>
    <t>ECOLAB SNC</t>
  </si>
  <si>
    <t>Total général</t>
  </si>
  <si>
    <t>3597610287114</t>
  </si>
  <si>
    <t>3760262111049</t>
  </si>
  <si>
    <t>IDM</t>
  </si>
  <si>
    <t>8436585483457</t>
  </si>
  <si>
    <t>8427806069246</t>
  </si>
  <si>
    <t>7290014664814</t>
  </si>
  <si>
    <t>DIGITAL ELECTRONIQUE</t>
  </si>
  <si>
    <t>DIGITAL ELECTRONIQUE(ECO)</t>
  </si>
  <si>
    <t>3760262111018</t>
  </si>
  <si>
    <t>3760262110882</t>
  </si>
  <si>
    <t>3140100402780</t>
  </si>
  <si>
    <t>EUGENE PERMA FRANCE SAS</t>
  </si>
  <si>
    <t>EUGENE PERMA FRANCE ECO</t>
  </si>
  <si>
    <t>3700505802822</t>
  </si>
  <si>
    <t>SPHERE DISTRIBUTION</t>
  </si>
  <si>
    <t>SPHERE DISTRIBUTION ECONO</t>
  </si>
  <si>
    <t>3490570201377</t>
  </si>
  <si>
    <t>CHIMINOVE</t>
  </si>
  <si>
    <t>CHIMINOVE (ECO)</t>
  </si>
  <si>
    <t>3701400800814</t>
  </si>
  <si>
    <t>Somme de Qte Stock UVC</t>
  </si>
  <si>
    <t>Valeurs</t>
  </si>
  <si>
    <t>(hors Achats Non Marchands)</t>
  </si>
  <si>
    <r>
      <t xml:space="preserve">Fabriqués </t>
    </r>
    <r>
      <rPr>
        <b/>
        <u/>
        <sz val="11"/>
        <color theme="1"/>
        <rFont val="Calibri"/>
        <family val="2"/>
        <scheme val="minor"/>
      </rPr>
      <t>en France</t>
    </r>
    <r>
      <rPr>
        <b/>
        <sz val="11"/>
        <color theme="1"/>
        <rFont val="Calibri"/>
        <family val="2"/>
        <scheme val="minor"/>
      </rPr>
      <t xml:space="preserve"> sous le régime dérogatoire  ?</t>
    </r>
  </si>
  <si>
    <t>Non, fabriqué en Espagne</t>
  </si>
  <si>
    <t>Non, fabrication France "normale"</t>
  </si>
  <si>
    <t>OUI</t>
  </si>
  <si>
    <t>OK</t>
  </si>
  <si>
    <t>OK et étiq en +</t>
  </si>
  <si>
    <t>Non</t>
  </si>
  <si>
    <t>OK et étiq en + car FT peu complète</t>
  </si>
  <si>
    <t>FT mixée avec FDS, étiq en +</t>
  </si>
  <si>
    <t>FT mixée avec FDS</t>
  </si>
  <si>
    <t>OK (Stoptox)</t>
  </si>
  <si>
    <t>OK (SKINLYS)</t>
  </si>
  <si>
    <t>Ok et étiq</t>
  </si>
  <si>
    <t>Ok</t>
  </si>
  <si>
    <t>Fiche de données de sécurité (FDS)</t>
  </si>
  <si>
    <t>Fiche technique (FT)</t>
  </si>
  <si>
    <t>DLC / DLUO</t>
  </si>
  <si>
    <t>Taux d'alcool</t>
  </si>
  <si>
    <t>voir fiche</t>
  </si>
  <si>
    <t>Flacon gel hydroalcoolique NPC 500ml</t>
  </si>
  <si>
    <t>1A</t>
  </si>
  <si>
    <t>1B + 1C</t>
  </si>
  <si>
    <t>2A</t>
  </si>
  <si>
    <t>2B + 2C</t>
  </si>
  <si>
    <t>n° fiche de données de sécurité (FDS)</t>
  </si>
  <si>
    <t>n° fiche données logistiques</t>
  </si>
  <si>
    <t>Fiches techniques</t>
  </si>
  <si>
    <t>n° fiche technique (FT)
+ n° étiquette</t>
  </si>
  <si>
    <t>Données log.</t>
  </si>
  <si>
    <t>DRIVE</t>
  </si>
  <si>
    <t>Gel hydroalcoolique sans rincage ENERGIE FRUIT capsule 300ml</t>
  </si>
  <si>
    <t>BLOOMUP</t>
  </si>
  <si>
    <t>Gel hydroalcoolique sans rincage ENERGIE FRUIT flacon 75ml</t>
  </si>
  <si>
    <t>Solution hydroalcoolique mains JEANNE ARTHES 200ml</t>
  </si>
  <si>
    <t>SA PARFUMS JEANNE ARTHES</t>
  </si>
  <si>
    <t>Solution hydroalcoolique mains JEANNE ARTHES 250ml</t>
  </si>
  <si>
    <t>Jour</t>
  </si>
  <si>
    <t>Entrepôt</t>
  </si>
  <si>
    <t>Mnt HT Stock Cession</t>
  </si>
  <si>
    <t>Masque de protection Junior II R à usage unique X50</t>
  </si>
  <si>
    <t>3683080450858</t>
  </si>
  <si>
    <t>LCH GROUPE</t>
  </si>
  <si>
    <t>0113</t>
  </si>
  <si>
    <t>HAUTE FORET</t>
  </si>
  <si>
    <t>01S1</t>
  </si>
  <si>
    <t>SAINT VIT</t>
  </si>
  <si>
    <t>01V6</t>
  </si>
  <si>
    <t>Vendargues V6</t>
  </si>
  <si>
    <t>Solution nettoyante ms hydroalcoolique PEUREUX 1 litre OPP6</t>
  </si>
  <si>
    <t>3123020011522</t>
  </si>
  <si>
    <t>GDES DISTILLERIES PEUREUX</t>
  </si>
  <si>
    <t>DISTILLERIES PEUREUX</t>
  </si>
  <si>
    <t>Masque de protection x50</t>
  </si>
  <si>
    <t>5404014515294</t>
  </si>
  <si>
    <t>PROMECO</t>
  </si>
  <si>
    <t>PROMECO (ECO)</t>
  </si>
  <si>
    <t>Gel nett.mains hydroalcoolique a/bactérien ss rinçage U 75ml</t>
  </si>
  <si>
    <t>3256223684702</t>
  </si>
  <si>
    <t>ROVAL</t>
  </si>
  <si>
    <t>01R2</t>
  </si>
  <si>
    <t>TAMARINS Sec</t>
  </si>
  <si>
    <t>Masque de protection II R à usage unique X50</t>
  </si>
  <si>
    <t>3701403801825</t>
  </si>
  <si>
    <t>IDC SAS</t>
  </si>
  <si>
    <t>IDC SAS (DPH)</t>
  </si>
  <si>
    <t>6973152490019</t>
  </si>
  <si>
    <t>VINOVINIA</t>
  </si>
  <si>
    <t>Masq.prot.Junior II R à usage unique made in France x50</t>
  </si>
  <si>
    <t>3662036012753</t>
  </si>
  <si>
    <t>GROUPE KOLMI HOPEN SAS</t>
  </si>
  <si>
    <t>GROUPE KOLMI HOPEN</t>
  </si>
  <si>
    <t>6973296770015</t>
  </si>
  <si>
    <t>MLM FASHION DIFFUSION</t>
  </si>
  <si>
    <t>Gel désinfectant hydroalcoolique mains SANYTOL flacon 250ml</t>
  </si>
  <si>
    <t>3045206503006</t>
  </si>
  <si>
    <t>INTERTRADE SP.ZO.O.</t>
  </si>
  <si>
    <t>INTERTRADE ZO.O.DPH/LIQ</t>
  </si>
  <si>
    <t>Gel désinfectant hydroalcoolique mains SANYTOL flacon 75ml</t>
  </si>
  <si>
    <t>3045206502009</t>
  </si>
  <si>
    <t>0125</t>
  </si>
  <si>
    <t>LES HERBIERS</t>
  </si>
  <si>
    <t>Gel hydroalcoolique bidon 5L avec pompe doseuse</t>
  </si>
  <si>
    <t>3368955662511</t>
  </si>
  <si>
    <t>IPC</t>
  </si>
  <si>
    <t>Gel hydroalcoolique antiseptique 5l</t>
  </si>
  <si>
    <t>3700143626606</t>
  </si>
  <si>
    <t>HYDRACHIM SAS</t>
  </si>
  <si>
    <t>PROMECO (BAS)</t>
  </si>
  <si>
    <t>01D4</t>
  </si>
  <si>
    <t>MIRAMAS</t>
  </si>
  <si>
    <t>01H1</t>
  </si>
  <si>
    <t>CLERMONT L HERAULT</t>
  </si>
  <si>
    <t>01L1</t>
  </si>
  <si>
    <t>LANGON</t>
  </si>
  <si>
    <t>Masque tissus 2 couches X50</t>
  </si>
  <si>
    <t>3165202261042</t>
  </si>
  <si>
    <t>VANDERSCHOOTEN</t>
  </si>
  <si>
    <t>VANDERSCHOOTEN (BAS)</t>
  </si>
  <si>
    <t>3760207117570</t>
  </si>
  <si>
    <t>3430750128018</t>
  </si>
  <si>
    <t>3430750126175</t>
  </si>
  <si>
    <t>LOT DE 2 MASQUES - 20 LAVAGES - CAT 1</t>
  </si>
  <si>
    <t>3368957193891</t>
  </si>
  <si>
    <t>EQUIPEMENT</t>
  </si>
  <si>
    <t>MITWILL TEXTILES EUROPE</t>
  </si>
  <si>
    <t>MITWILL TEXTILES EUR(TXT)</t>
  </si>
  <si>
    <t>3760207117648</t>
  </si>
  <si>
    <t>LOT DE 2 MASQUES - LAVAGE 35 FOIS - CAT 1</t>
  </si>
  <si>
    <t>3368957204726</t>
  </si>
  <si>
    <t>JULES TOURNIER ET FILS</t>
  </si>
  <si>
    <t>LOT DE 4 MASQUES 25 LAVAGES</t>
  </si>
  <si>
    <t>3368957209035</t>
  </si>
  <si>
    <t>CHAMATEX PIERRE ROCLE</t>
  </si>
  <si>
    <t>Gel nettoy.mains hydroalcoolique anti-bactérien DETTOL 50ml</t>
  </si>
  <si>
    <t>3059947000816</t>
  </si>
  <si>
    <t>RECKITT BENCKISER</t>
  </si>
  <si>
    <t>Masque chirurgical 3 plis NF x50</t>
  </si>
  <si>
    <t>6973154390072</t>
  </si>
  <si>
    <t>JUSTE A TEMPS</t>
  </si>
  <si>
    <t>LOT DE 4 MASQUES - 50 LAVAGES</t>
  </si>
  <si>
    <t>3368957218600</t>
  </si>
  <si>
    <t>Masque anti-projection chirurgicaux 3 plis jetables x50</t>
  </si>
  <si>
    <t>3368955663648</t>
  </si>
  <si>
    <t>PYROTEAM EUROPE</t>
  </si>
  <si>
    <t>PYROTEAM EUROPE (BAS)</t>
  </si>
  <si>
    <t>LOT DE 2 MASQUES - 10 LAVAGES</t>
  </si>
  <si>
    <t>3368957209622</t>
  </si>
  <si>
    <t>IDC SAS (TXT)</t>
  </si>
  <si>
    <t>Gel lavant pour les mains hydroalcoolique RIVIT 80ml</t>
  </si>
  <si>
    <t>8008277093550</t>
  </si>
  <si>
    <t>WEST COAST SUPPLY GROUP</t>
  </si>
  <si>
    <t>Nettoyant surf.bidon 5l elispray A</t>
  </si>
  <si>
    <t>3700143607933</t>
  </si>
  <si>
    <t>Masque tissu lavable à usage non sanitaire catégorie 1 X100</t>
  </si>
  <si>
    <t>3368955662825</t>
  </si>
  <si>
    <t>RESILIENCE</t>
  </si>
  <si>
    <t>RESILIENCE (ECO)</t>
  </si>
  <si>
    <t>6972909410041</t>
  </si>
  <si>
    <t>Masque de protection II R à usage uniq.fabriq. France x50</t>
  </si>
  <si>
    <t>3294680002776</t>
  </si>
  <si>
    <t>LEMOINE FRANCE SAS</t>
  </si>
  <si>
    <t>Lib Entr</t>
  </si>
  <si>
    <t>Total</t>
  </si>
  <si>
    <t>Lieu Stockage</t>
  </si>
  <si>
    <t>Libellé Produit</t>
  </si>
  <si>
    <t>DA</t>
  </si>
  <si>
    <t>UVC Conservé</t>
  </si>
  <si>
    <t>Tonnage</t>
  </si>
  <si>
    <t>Ventes 5 mois</t>
  </si>
  <si>
    <t>Id Ref à conserver</t>
  </si>
  <si>
    <t>à conserver</t>
  </si>
  <si>
    <t>A conserver</t>
  </si>
  <si>
    <t>DLUO Min.</t>
  </si>
  <si>
    <t>(vide)</t>
  </si>
  <si>
    <t>Dénaturé</t>
  </si>
  <si>
    <t>GEL Alcool Dénaturé</t>
  </si>
  <si>
    <t xml:space="preserve">Fabriqués </t>
  </si>
  <si>
    <t>QTE UVC/PALETTE</t>
  </si>
  <si>
    <t>N° FICHE LOGISTIQUE</t>
  </si>
  <si>
    <t>Département</t>
  </si>
  <si>
    <t>Vendée 85</t>
  </si>
  <si>
    <t>Doubs 25</t>
  </si>
  <si>
    <t>QTE PALETTES</t>
  </si>
  <si>
    <t>QTE LITRES</t>
  </si>
  <si>
    <t>QTE Dispo</t>
  </si>
  <si>
    <t>QTE en LITRES</t>
  </si>
  <si>
    <t>CAMIONS</t>
  </si>
  <si>
    <t>https://www.01.ee/en/product/1532119</t>
  </si>
  <si>
    <t>https://farmaciabarahona.es/botiquin-mascarillas-y-utensilios/air-val-gel-hidroalcoholico-higienizante-de-manos-100ml.html</t>
  </si>
  <si>
    <t>en Espagne</t>
  </si>
  <si>
    <t xml:space="preserve">Commande </t>
  </si>
  <si>
    <t>QTE par carton</t>
  </si>
  <si>
    <t>QTE en Palettes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</si>
</sst>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_);[Red]\(#,##0.00\ &quot;€&quot;\)"/>
    <numFmt numFmtId="165" formatCode="_-* #,##0\ &quot;€&quot;_-;\-* #,##0\ &quot;€&quot;_-;_-* &quot;-&quot;??\ &quot;€&quot;_-;_-@_-"/>
    <numFmt numFmtId="166" formatCode="_-* #,##0\ _€_-;\-* #,##0\ _€_-;_-* &quot;-&quot;??\ _€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name val="Calibri"/>
      <family val="2"/>
      <scheme val="minor"/>
    </font>
    <font>
      <b/>
      <sz val="8"/>
      <color rgb="FF0B428E"/>
      <name val="Arial"/>
      <family val="2"/>
    </font>
    <font>
      <sz val="8"/>
      <color rgb="FF25396E"/>
      <name val="Arial"/>
      <family val="2"/>
    </font>
    <font>
      <sz val="8"/>
      <color rgb="FF000000"/>
      <name val="Arial"/>
      <family val="2"/>
    </font>
    <font>
      <b/>
      <sz val="8"/>
      <color rgb="FF0B428E"/>
      <name val="Arial"/>
      <family val="2"/>
    </font>
    <font>
      <b/>
      <sz val="11"/>
      <color rgb="FF0B428E"/>
      <name val="Arial"/>
      <family val="2"/>
    </font>
    <font>
      <b/>
      <sz val="11"/>
      <name val="Calibri"/>
      <family val="2"/>
      <scheme val="minor"/>
    </font>
    <font>
      <b/>
      <sz val="8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9"/>
      <name val="Arial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FDFD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119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2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/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5" fontId="0" fillId="3" borderId="0" xfId="1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165" fontId="1" fillId="3" borderId="0" xfId="1" applyNumberFormat="1" applyFont="1" applyFill="1" applyAlignment="1">
      <alignment horizontal="center"/>
    </xf>
    <xf numFmtId="0" fontId="0" fillId="0" borderId="0" xfId="0" pivotButton="1"/>
    <xf numFmtId="0" fontId="0" fillId="5" borderId="0" xfId="0" applyFill="1"/>
    <xf numFmtId="1" fontId="0" fillId="0" borderId="0" xfId="0" applyNumberFormat="1" applyAlignment="1">
      <alignment horizontal="center"/>
    </xf>
    <xf numFmtId="1" fontId="0" fillId="5" borderId="0" xfId="0" applyNumberFormat="1" applyFill="1" applyAlignment="1">
      <alignment horizontal="center"/>
    </xf>
    <xf numFmtId="0" fontId="0" fillId="6" borderId="0" xfId="0" applyFill="1"/>
    <xf numFmtId="0" fontId="0" fillId="7" borderId="0" xfId="0" applyFill="1"/>
    <xf numFmtId="0" fontId="5" fillId="2" borderId="0" xfId="0" applyFont="1" applyFill="1"/>
    <xf numFmtId="0" fontId="0" fillId="2" borderId="0" xfId="0" applyFill="1"/>
    <xf numFmtId="0" fontId="0" fillId="8" borderId="0" xfId="0" applyFill="1"/>
    <xf numFmtId="0" fontId="2" fillId="4" borderId="0" xfId="0" applyFont="1" applyFill="1"/>
    <xf numFmtId="0" fontId="0" fillId="9" borderId="0" xfId="0" applyFill="1"/>
    <xf numFmtId="0" fontId="0" fillId="0" borderId="0" xfId="0" applyFill="1"/>
    <xf numFmtId="1" fontId="0" fillId="0" borderId="0" xfId="0" applyNumberFormat="1" applyFill="1" applyAlignment="1">
      <alignment horizontal="center"/>
    </xf>
    <xf numFmtId="0" fontId="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6" fontId="0" fillId="0" borderId="0" xfId="2" applyNumberFormat="1" applyFont="1"/>
    <xf numFmtId="0" fontId="2" fillId="4" borderId="3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7" fillId="10" borderId="4" xfId="0" applyFont="1" applyFill="1" applyBorder="1" applyAlignment="1">
      <alignment horizontal="left" vertical="center" wrapText="1"/>
    </xf>
    <xf numFmtId="0" fontId="7" fillId="10" borderId="4" xfId="0" applyFont="1" applyFill="1" applyBorder="1" applyAlignment="1">
      <alignment horizontal="center" wrapText="1"/>
    </xf>
    <xf numFmtId="0" fontId="7" fillId="10" borderId="5" xfId="0" applyFont="1" applyFill="1" applyBorder="1" applyAlignment="1">
      <alignment horizontal="center" wrapText="1"/>
    </xf>
    <xf numFmtId="14" fontId="8" fillId="11" borderId="6" xfId="0" applyNumberFormat="1" applyFont="1" applyFill="1" applyBorder="1" applyAlignment="1">
      <alignment horizontal="left" vertical="center"/>
    </xf>
    <xf numFmtId="0" fontId="8" fillId="11" borderId="6" xfId="0" applyFont="1" applyFill="1" applyBorder="1" applyAlignment="1">
      <alignment horizontal="left" vertical="center"/>
    </xf>
    <xf numFmtId="37" fontId="9" fillId="11" borderId="6" xfId="0" applyNumberFormat="1" applyFont="1" applyFill="1" applyBorder="1" applyAlignment="1">
      <alignment horizontal="right" vertical="center"/>
    </xf>
    <xf numFmtId="4" fontId="9" fillId="11" borderId="6" xfId="0" applyNumberFormat="1" applyFont="1" applyFill="1" applyBorder="1" applyAlignment="1">
      <alignment horizontal="right" vertical="center"/>
    </xf>
    <xf numFmtId="37" fontId="9" fillId="11" borderId="7" xfId="0" applyNumberFormat="1" applyFont="1" applyFill="1" applyBorder="1" applyAlignment="1">
      <alignment horizontal="right" vertical="center"/>
    </xf>
    <xf numFmtId="0" fontId="7" fillId="10" borderId="4" xfId="0" applyFont="1" applyFill="1" applyBorder="1" applyAlignment="1">
      <alignment vertical="center" wrapText="1"/>
    </xf>
    <xf numFmtId="0" fontId="10" fillId="10" borderId="4" xfId="0" applyFont="1" applyFill="1" applyBorder="1" applyAlignment="1">
      <alignment vertical="center" wrapText="1"/>
    </xf>
    <xf numFmtId="0" fontId="0" fillId="0" borderId="0" xfId="0" applyNumberFormat="1"/>
    <xf numFmtId="166" fontId="2" fillId="2" borderId="2" xfId="2" applyNumberFormat="1" applyFont="1" applyFill="1" applyBorder="1"/>
    <xf numFmtId="0" fontId="0" fillId="0" borderId="2" xfId="0" applyFill="1" applyBorder="1"/>
    <xf numFmtId="0" fontId="0" fillId="0" borderId="2" xfId="0" applyBorder="1"/>
    <xf numFmtId="3" fontId="0" fillId="0" borderId="2" xfId="0" applyNumberFormat="1" applyFill="1" applyBorder="1"/>
    <xf numFmtId="0" fontId="0" fillId="0" borderId="2" xfId="0" applyFill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1" fontId="0" fillId="0" borderId="2" xfId="0" applyNumberFormat="1" applyFill="1" applyBorder="1" applyAlignment="1">
      <alignment horizontal="left" vertical="top"/>
    </xf>
    <xf numFmtId="4" fontId="0" fillId="0" borderId="2" xfId="0" applyNumberFormat="1" applyFill="1" applyBorder="1"/>
    <xf numFmtId="4" fontId="0" fillId="2" borderId="2" xfId="0" applyNumberFormat="1" applyFill="1" applyBorder="1"/>
    <xf numFmtId="4" fontId="0" fillId="0" borderId="0" xfId="0" applyNumberFormat="1"/>
    <xf numFmtId="9" fontId="0" fillId="0" borderId="0" xfId="3" applyFont="1"/>
    <xf numFmtId="4" fontId="0" fillId="0" borderId="0" xfId="2" applyNumberFormat="1" applyFont="1"/>
    <xf numFmtId="4" fontId="2" fillId="4" borderId="0" xfId="0" applyNumberFormat="1" applyFont="1" applyFill="1" applyAlignment="1">
      <alignment horizontal="center"/>
    </xf>
    <xf numFmtId="4" fontId="2" fillId="4" borderId="3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7" fillId="10" borderId="8" xfId="0" applyFont="1" applyFill="1" applyBorder="1" applyAlignment="1">
      <alignment horizontal="center" wrapText="1"/>
    </xf>
    <xf numFmtId="0" fontId="7" fillId="10" borderId="0" xfId="0" applyFont="1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2" fillId="13" borderId="3" xfId="0" applyFont="1" applyFill="1" applyBorder="1" applyAlignment="1">
      <alignment horizontal="center" vertical="center" wrapText="1"/>
    </xf>
    <xf numFmtId="14" fontId="0" fillId="14" borderId="2" xfId="0" applyNumberFormat="1" applyFill="1" applyBorder="1" applyAlignment="1">
      <alignment horizontal="center"/>
    </xf>
    <xf numFmtId="14" fontId="6" fillId="14" borderId="2" xfId="0" applyNumberFormat="1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1" fontId="7" fillId="10" borderId="2" xfId="0" applyNumberFormat="1" applyFont="1" applyFill="1" applyBorder="1" applyAlignment="1">
      <alignment horizontal="center" vertical="center" wrapText="1"/>
    </xf>
    <xf numFmtId="0" fontId="11" fillId="12" borderId="2" xfId="0" applyFont="1" applyFill="1" applyBorder="1" applyAlignment="1">
      <alignment horizontal="center" vertical="center" wrapText="1"/>
    </xf>
    <xf numFmtId="0" fontId="8" fillId="12" borderId="2" xfId="0" applyFont="1" applyFill="1" applyBorder="1" applyAlignment="1">
      <alignment horizontal="center" vertical="center"/>
    </xf>
    <xf numFmtId="1" fontId="8" fillId="12" borderId="2" xfId="0" applyNumberFormat="1" applyFont="1" applyFill="1" applyBorder="1" applyAlignment="1">
      <alignment horizontal="center" vertical="center"/>
    </xf>
    <xf numFmtId="0" fontId="0" fillId="12" borderId="2" xfId="0" applyFont="1" applyFill="1" applyBorder="1" applyAlignment="1">
      <alignment horizontal="center"/>
    </xf>
    <xf numFmtId="0" fontId="0" fillId="12" borderId="0" xfId="0" applyFont="1" applyFill="1"/>
    <xf numFmtId="43" fontId="0" fillId="12" borderId="2" xfId="2" applyFont="1" applyFill="1" applyBorder="1"/>
    <xf numFmtId="0" fontId="14" fillId="15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39" fontId="12" fillId="15" borderId="2" xfId="0" applyNumberFormat="1" applyFont="1" applyFill="1" applyBorder="1" applyAlignment="1">
      <alignment horizontal="center"/>
    </xf>
    <xf numFmtId="4" fontId="16" fillId="12" borderId="2" xfId="0" applyNumberFormat="1" applyFont="1" applyFill="1" applyBorder="1" applyAlignment="1">
      <alignment horizontal="center"/>
    </xf>
    <xf numFmtId="0" fontId="15" fillId="16" borderId="2" xfId="0" applyFont="1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/>
    </xf>
    <xf numFmtId="0" fontId="13" fillId="17" borderId="2" xfId="0" applyFont="1" applyFill="1" applyBorder="1" applyAlignment="1">
      <alignment horizontal="center" vertical="center" wrapText="1"/>
    </xf>
    <xf numFmtId="166" fontId="2" fillId="17" borderId="2" xfId="2" applyNumberFormat="1" applyFont="1" applyFill="1" applyBorder="1"/>
    <xf numFmtId="43" fontId="2" fillId="17" borderId="2" xfId="2" applyFont="1" applyFill="1" applyBorder="1"/>
    <xf numFmtId="2" fontId="0" fillId="12" borderId="2" xfId="0" applyNumberFormat="1" applyFont="1" applyFill="1" applyBorder="1" applyAlignment="1">
      <alignment horizontal="center"/>
    </xf>
    <xf numFmtId="2" fontId="2" fillId="17" borderId="2" xfId="0" applyNumberFormat="1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 vertical="center" wrapText="1"/>
    </xf>
    <xf numFmtId="0" fontId="0" fillId="12" borderId="0" xfId="0" applyFill="1"/>
    <xf numFmtId="2" fontId="2" fillId="0" borderId="2" xfId="0" applyNumberFormat="1" applyFont="1" applyBorder="1" applyAlignment="1">
      <alignment horizontal="center"/>
    </xf>
    <xf numFmtId="0" fontId="19" fillId="0" borderId="0" xfId="4" applyAlignment="1">
      <alignment vertical="center"/>
    </xf>
    <xf numFmtId="0" fontId="0" fillId="0" borderId="2" xfId="0" applyFill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Fill="1" applyBorder="1"/>
    <xf numFmtId="3" fontId="0" fillId="0" borderId="2" xfId="0" applyNumberFormat="1" applyFill="1" applyBorder="1"/>
    <xf numFmtId="0" fontId="0" fillId="12" borderId="2" xfId="0" applyFill="1" applyBorder="1" applyAlignment="1">
      <alignment horizontal="center"/>
    </xf>
    <xf numFmtId="0" fontId="0" fillId="12" borderId="2" xfId="0" applyFill="1" applyBorder="1"/>
    <xf numFmtId="3" fontId="0" fillId="12" borderId="2" xfId="0" applyNumberFormat="1" applyFill="1" applyBorder="1"/>
    <xf numFmtId="0" fontId="6" fillId="12" borderId="2" xfId="0" applyFont="1" applyFill="1" applyBorder="1" applyAlignment="1">
      <alignment horizontal="center" vertical="center"/>
    </xf>
    <xf numFmtId="0" fontId="0" fillId="12" borderId="2" xfId="0" applyFill="1" applyBorder="1" applyAlignment="1">
      <alignment horizontal="left"/>
    </xf>
    <xf numFmtId="0" fontId="0" fillId="12" borderId="2" xfId="0" applyFont="1" applyFill="1" applyBorder="1" applyAlignment="1">
      <alignment horizontal="center"/>
    </xf>
    <xf numFmtId="0" fontId="8" fillId="12" borderId="2" xfId="0" applyFont="1" applyFill="1" applyBorder="1" applyAlignment="1">
      <alignment horizontal="center" vertical="center"/>
    </xf>
    <xf numFmtId="4" fontId="16" fillId="12" borderId="2" xfId="0" applyNumberFormat="1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43" fontId="18" fillId="16" borderId="2" xfId="2" applyFont="1" applyFill="1" applyBorder="1" applyAlignment="1">
      <alignment horizontal="center" vertical="center"/>
    </xf>
    <xf numFmtId="166" fontId="17" fillId="16" borderId="2" xfId="2" applyNumberFormat="1" applyFont="1" applyFill="1" applyBorder="1"/>
    <xf numFmtId="43" fontId="17" fillId="16" borderId="2" xfId="2" applyFont="1" applyFill="1" applyBorder="1" applyAlignment="1">
      <alignment horizontal="center"/>
    </xf>
    <xf numFmtId="0" fontId="8" fillId="12" borderId="2" xfId="0" applyFont="1" applyFill="1" applyBorder="1" applyAlignment="1">
      <alignment horizontal="left" vertical="center"/>
    </xf>
    <xf numFmtId="166" fontId="6" fillId="16" borderId="2" xfId="2" applyNumberFormat="1" applyFont="1" applyFill="1" applyBorder="1" applyAlignment="1">
      <alignment horizontal="center"/>
    </xf>
    <xf numFmtId="166" fontId="20" fillId="16" borderId="2" xfId="2" applyNumberFormat="1" applyFont="1" applyFill="1" applyBorder="1" applyAlignment="1">
      <alignment horizontal="center" vertical="center"/>
    </xf>
    <xf numFmtId="0" fontId="0" fillId="18" borderId="2" xfId="0" applyFont="1" applyFill="1" applyBorder="1"/>
    <xf numFmtId="0" fontId="0" fillId="18" borderId="2" xfId="0" applyFont="1" applyFill="1" applyBorder="1" applyAlignment="1">
      <alignment horizontal="center"/>
    </xf>
    <xf numFmtId="1" fontId="0" fillId="18" borderId="2" xfId="0" applyNumberFormat="1" applyFont="1" applyFill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5">
    <cellStyle name="Comma" xfId="2" builtinId="3"/>
    <cellStyle name="Currency" xfId="1" builtinId="4"/>
    <cellStyle name="Hyperlink" xfId="4" builtinId="8"/>
    <cellStyle name="Normal" xfId="0" builtinId="0"/>
    <cellStyle name="Percent" xfId="3" builtinId="5"/>
  </cellStyles>
  <dxfs count="27">
    <dxf>
      <fill>
        <patternFill patternType="solid"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>
          <bgColor theme="0" tint="-0.249977111117893"/>
        </patternFill>
      </fill>
    </dxf>
    <dxf>
      <fill>
        <patternFill patternType="solid">
          <bgColor rgb="FFFF9999"/>
        </patternFill>
      </fill>
    </dxf>
    <dxf>
      <fill>
        <patternFill patternType="solid">
          <bgColor rgb="FFFF9999"/>
        </patternFill>
      </fill>
    </dxf>
    <dxf>
      <fill>
        <patternFill patternType="solid">
          <bgColor rgb="FFFF9999"/>
        </patternFill>
      </fill>
    </dxf>
    <dxf>
      <fill>
        <patternFill patternType="solid">
          <bgColor rgb="FFFF9999"/>
        </patternFill>
      </fill>
    </dxf>
    <dxf>
      <fill>
        <patternFill patternType="solid">
          <bgColor rgb="FFFF9999"/>
        </patternFill>
      </fill>
    </dxf>
    <dxf>
      <fill>
        <patternFill patternType="solid">
          <bgColor rgb="FFFF9999"/>
        </patternFill>
      </fill>
    </dxf>
    <dxf>
      <fill>
        <patternFill patternType="solid">
          <bgColor rgb="FFFF9999"/>
        </patternFill>
      </fill>
    </dxf>
    <dxf>
      <fill>
        <patternFill patternType="solid">
          <bgColor rgb="FFFF9999"/>
        </patternFill>
      </fill>
    </dxf>
    <dxf>
      <numFmt numFmtId="3" formatCode="#,##0"/>
    </dxf>
    <dxf>
      <numFmt numFmtId="4" formatCode="#,##0.00"/>
    </dxf>
    <dxf>
      <font>
        <color rgb="FF9C6500"/>
      </font>
      <fill>
        <patternFill>
          <bgColor rgb="FFFFEB9C"/>
        </patternFill>
      </fill>
    </dxf>
    <dxf>
      <numFmt numFmtId="3" formatCode="#,##0"/>
    </dxf>
    <dxf>
      <numFmt numFmtId="3" formatCode="#,##0"/>
    </dxf>
    <dxf>
      <font>
        <color rgb="FF9C6500"/>
      </font>
      <fill>
        <patternFill>
          <bgColor rgb="FFFFEB9C"/>
        </patternFill>
      </fill>
    </dxf>
    <dxf>
      <font>
        <b/>
        <i val="0"/>
        <color rgb="FFFF0000"/>
      </font>
      <fill>
        <patternFill>
          <bgColor theme="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blanc/Downloads/MASQUES&amp;GELS%20-%20CESSION%20(1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QUES&amp;GELS - CESSION"/>
    </sheetNames>
    <sheetDataSet>
      <sheetData sheetId="0">
        <row r="7">
          <cell r="B7">
            <v>1534774</v>
          </cell>
          <cell r="M7">
            <v>520</v>
          </cell>
        </row>
        <row r="8">
          <cell r="B8">
            <v>5839834</v>
          </cell>
          <cell r="M8">
            <v>60</v>
          </cell>
        </row>
        <row r="9">
          <cell r="B9">
            <v>5969953</v>
          </cell>
          <cell r="M9">
            <v>24</v>
          </cell>
        </row>
        <row r="10">
          <cell r="B10">
            <v>5974591</v>
          </cell>
          <cell r="M10">
            <v>20</v>
          </cell>
        </row>
        <row r="11">
          <cell r="B11">
            <v>5983474</v>
          </cell>
          <cell r="M11">
            <v>70</v>
          </cell>
        </row>
        <row r="12">
          <cell r="B12">
            <v>5984035</v>
          </cell>
          <cell r="M12">
            <v>80</v>
          </cell>
        </row>
        <row r="13">
          <cell r="B13">
            <v>6038331</v>
          </cell>
          <cell r="M13">
            <v>300</v>
          </cell>
        </row>
        <row r="14">
          <cell r="B14">
            <v>7139094</v>
          </cell>
          <cell r="M14">
            <v>200</v>
          </cell>
        </row>
        <row r="15">
          <cell r="B15">
            <v>7404432</v>
          </cell>
          <cell r="M15">
            <v>1120</v>
          </cell>
        </row>
        <row r="16">
          <cell r="B16">
            <v>1534774</v>
          </cell>
          <cell r="M16">
            <v>8160</v>
          </cell>
        </row>
        <row r="17">
          <cell r="B17">
            <v>1534774</v>
          </cell>
          <cell r="M17">
            <v>4040</v>
          </cell>
        </row>
        <row r="18">
          <cell r="B18">
            <v>1534774</v>
          </cell>
          <cell r="M18">
            <v>1600</v>
          </cell>
        </row>
        <row r="19">
          <cell r="B19">
            <v>4789100</v>
          </cell>
          <cell r="M19">
            <v>528</v>
          </cell>
        </row>
        <row r="20">
          <cell r="B20">
            <v>5786213</v>
          </cell>
          <cell r="M20">
            <v>189</v>
          </cell>
        </row>
        <row r="21">
          <cell r="B21">
            <v>5786213</v>
          </cell>
          <cell r="M21">
            <v>11</v>
          </cell>
        </row>
        <row r="22">
          <cell r="B22">
            <v>5786213</v>
          </cell>
          <cell r="M22">
            <v>48</v>
          </cell>
        </row>
        <row r="23">
          <cell r="B23">
            <v>5839834</v>
          </cell>
          <cell r="M23">
            <v>660</v>
          </cell>
        </row>
        <row r="24">
          <cell r="B24">
            <v>5839834</v>
          </cell>
          <cell r="M24">
            <v>300</v>
          </cell>
        </row>
        <row r="25">
          <cell r="B25">
            <v>5845132</v>
          </cell>
          <cell r="M25">
            <v>40</v>
          </cell>
        </row>
        <row r="26">
          <cell r="B26">
            <v>5864031</v>
          </cell>
          <cell r="M26">
            <v>255</v>
          </cell>
        </row>
        <row r="27">
          <cell r="B27">
            <v>5870533</v>
          </cell>
          <cell r="M27">
            <v>24</v>
          </cell>
        </row>
        <row r="28">
          <cell r="B28">
            <v>5870533</v>
          </cell>
          <cell r="M28">
            <v>12</v>
          </cell>
        </row>
        <row r="29">
          <cell r="B29">
            <v>5870692</v>
          </cell>
          <cell r="M29">
            <v>48</v>
          </cell>
        </row>
        <row r="30">
          <cell r="B30">
            <v>5870692</v>
          </cell>
          <cell r="M30">
            <v>156</v>
          </cell>
        </row>
        <row r="31">
          <cell r="B31">
            <v>5870692</v>
          </cell>
          <cell r="M31">
            <v>192</v>
          </cell>
        </row>
        <row r="32">
          <cell r="B32">
            <v>5872530</v>
          </cell>
          <cell r="M32">
            <v>36</v>
          </cell>
        </row>
        <row r="33">
          <cell r="B33">
            <v>5920151</v>
          </cell>
          <cell r="M33">
            <v>48</v>
          </cell>
        </row>
        <row r="34">
          <cell r="B34">
            <v>5927451</v>
          </cell>
          <cell r="M34">
            <v>80</v>
          </cell>
        </row>
        <row r="35">
          <cell r="B35">
            <v>5969953</v>
          </cell>
          <cell r="M35">
            <v>720</v>
          </cell>
        </row>
        <row r="36">
          <cell r="B36">
            <v>5969953</v>
          </cell>
          <cell r="M36">
            <v>360</v>
          </cell>
        </row>
        <row r="37">
          <cell r="B37">
            <v>5969953</v>
          </cell>
          <cell r="M37">
            <v>168</v>
          </cell>
        </row>
        <row r="38">
          <cell r="B38">
            <v>5974591</v>
          </cell>
          <cell r="M38">
            <v>180</v>
          </cell>
        </row>
        <row r="39">
          <cell r="B39">
            <v>5978950</v>
          </cell>
          <cell r="M39">
            <v>120</v>
          </cell>
        </row>
        <row r="40">
          <cell r="B40">
            <v>5978950</v>
          </cell>
          <cell r="M40">
            <v>24</v>
          </cell>
        </row>
        <row r="41">
          <cell r="B41">
            <v>5982853</v>
          </cell>
          <cell r="M41">
            <v>462</v>
          </cell>
        </row>
        <row r="42">
          <cell r="B42">
            <v>5982853</v>
          </cell>
          <cell r="M42">
            <v>77</v>
          </cell>
        </row>
        <row r="43">
          <cell r="B43">
            <v>5983474</v>
          </cell>
          <cell r="M43">
            <v>560</v>
          </cell>
        </row>
        <row r="44">
          <cell r="B44">
            <v>5983474</v>
          </cell>
          <cell r="M44">
            <v>70</v>
          </cell>
        </row>
        <row r="45">
          <cell r="B45">
            <v>5983710</v>
          </cell>
          <cell r="M45">
            <v>600</v>
          </cell>
        </row>
        <row r="46">
          <cell r="B46">
            <v>5984035</v>
          </cell>
          <cell r="M46">
            <v>320</v>
          </cell>
        </row>
        <row r="47">
          <cell r="B47">
            <v>5984035</v>
          </cell>
          <cell r="M47">
            <v>320</v>
          </cell>
        </row>
        <row r="48">
          <cell r="B48">
            <v>5984035</v>
          </cell>
          <cell r="M48">
            <v>160</v>
          </cell>
        </row>
        <row r="49">
          <cell r="B49">
            <v>5987471</v>
          </cell>
          <cell r="M49">
            <v>360</v>
          </cell>
        </row>
        <row r="50">
          <cell r="B50">
            <v>5987471</v>
          </cell>
          <cell r="M50">
            <v>144</v>
          </cell>
        </row>
        <row r="51">
          <cell r="B51">
            <v>5987471</v>
          </cell>
          <cell r="M51">
            <v>72</v>
          </cell>
        </row>
        <row r="52">
          <cell r="B52">
            <v>6003833</v>
          </cell>
          <cell r="M52">
            <v>564</v>
          </cell>
        </row>
        <row r="53">
          <cell r="B53">
            <v>6003833</v>
          </cell>
          <cell r="M53">
            <v>2124</v>
          </cell>
        </row>
        <row r="54">
          <cell r="B54">
            <v>6003833</v>
          </cell>
          <cell r="M54">
            <v>240</v>
          </cell>
        </row>
        <row r="55">
          <cell r="B55">
            <v>6038331</v>
          </cell>
          <cell r="M55">
            <v>840</v>
          </cell>
        </row>
        <row r="56">
          <cell r="B56">
            <v>6038331</v>
          </cell>
          <cell r="M56">
            <v>684</v>
          </cell>
        </row>
        <row r="57">
          <cell r="B57">
            <v>6038331</v>
          </cell>
          <cell r="M57">
            <v>324</v>
          </cell>
        </row>
        <row r="58">
          <cell r="B58">
            <v>6107811</v>
          </cell>
          <cell r="M58">
            <v>1800</v>
          </cell>
        </row>
        <row r="59">
          <cell r="B59">
            <v>6221571</v>
          </cell>
          <cell r="M59">
            <v>-1650</v>
          </cell>
        </row>
        <row r="60">
          <cell r="B60">
            <v>6565934</v>
          </cell>
          <cell r="M60">
            <v>108</v>
          </cell>
        </row>
        <row r="61">
          <cell r="B61">
            <v>6565934</v>
          </cell>
          <cell r="M61">
            <v>12</v>
          </cell>
        </row>
        <row r="62">
          <cell r="B62">
            <v>6565934</v>
          </cell>
          <cell r="M62">
            <v>12</v>
          </cell>
        </row>
        <row r="63">
          <cell r="B63">
            <v>7063872</v>
          </cell>
          <cell r="M63">
            <v>4960</v>
          </cell>
        </row>
        <row r="64">
          <cell r="B64">
            <v>7139094</v>
          </cell>
          <cell r="M64">
            <v>5000</v>
          </cell>
        </row>
        <row r="65">
          <cell r="B65">
            <v>7139094</v>
          </cell>
          <cell r="M65">
            <v>600</v>
          </cell>
        </row>
        <row r="66">
          <cell r="B66">
            <v>7139094</v>
          </cell>
          <cell r="M66">
            <v>600</v>
          </cell>
        </row>
        <row r="67">
          <cell r="B67">
            <v>7404432</v>
          </cell>
          <cell r="M67">
            <v>19400</v>
          </cell>
        </row>
        <row r="68">
          <cell r="B68">
            <v>7404432</v>
          </cell>
          <cell r="M68">
            <v>7760</v>
          </cell>
        </row>
        <row r="69">
          <cell r="B69">
            <v>7592096</v>
          </cell>
          <cell r="M69">
            <v>1104</v>
          </cell>
        </row>
        <row r="70">
          <cell r="B70">
            <v>7592096</v>
          </cell>
          <cell r="M70">
            <v>240</v>
          </cell>
        </row>
        <row r="71">
          <cell r="B71">
            <v>7592096</v>
          </cell>
          <cell r="M71">
            <v>420</v>
          </cell>
        </row>
        <row r="72">
          <cell r="B72">
            <v>1534774</v>
          </cell>
          <cell r="M72">
            <v>8800</v>
          </cell>
        </row>
        <row r="73">
          <cell r="B73">
            <v>1534774</v>
          </cell>
          <cell r="M73">
            <v>3960</v>
          </cell>
        </row>
        <row r="74">
          <cell r="B74">
            <v>1534774</v>
          </cell>
          <cell r="M74">
            <v>2360</v>
          </cell>
        </row>
        <row r="75">
          <cell r="B75">
            <v>4789100</v>
          </cell>
          <cell r="M75">
            <v>696</v>
          </cell>
        </row>
        <row r="76">
          <cell r="B76">
            <v>5786213</v>
          </cell>
          <cell r="M76">
            <v>176</v>
          </cell>
        </row>
        <row r="77">
          <cell r="B77">
            <v>5786213</v>
          </cell>
          <cell r="M77">
            <v>36</v>
          </cell>
        </row>
        <row r="78">
          <cell r="B78">
            <v>5786213</v>
          </cell>
          <cell r="M78">
            <v>68</v>
          </cell>
        </row>
        <row r="79">
          <cell r="B79">
            <v>5839834</v>
          </cell>
          <cell r="M79">
            <v>960</v>
          </cell>
        </row>
        <row r="80">
          <cell r="B80">
            <v>5839834</v>
          </cell>
          <cell r="M80">
            <v>312</v>
          </cell>
        </row>
        <row r="81">
          <cell r="B81">
            <v>5845132</v>
          </cell>
          <cell r="M81">
            <v>176</v>
          </cell>
        </row>
        <row r="82">
          <cell r="B82">
            <v>5864031</v>
          </cell>
          <cell r="M82">
            <v>165</v>
          </cell>
        </row>
        <row r="83">
          <cell r="B83">
            <v>5870533</v>
          </cell>
          <cell r="M83">
            <v>12</v>
          </cell>
        </row>
        <row r="84">
          <cell r="B84">
            <v>5870533</v>
          </cell>
          <cell r="M84">
            <v>24</v>
          </cell>
        </row>
        <row r="85">
          <cell r="B85">
            <v>5870692</v>
          </cell>
          <cell r="M85">
            <v>216</v>
          </cell>
        </row>
        <row r="86">
          <cell r="B86">
            <v>5870692</v>
          </cell>
          <cell r="M86">
            <v>348</v>
          </cell>
        </row>
        <row r="87">
          <cell r="B87">
            <v>5872530</v>
          </cell>
          <cell r="M87">
            <v>12</v>
          </cell>
        </row>
        <row r="88">
          <cell r="B88">
            <v>5905050</v>
          </cell>
          <cell r="M88">
            <v>96</v>
          </cell>
        </row>
        <row r="89">
          <cell r="B89">
            <v>5920151</v>
          </cell>
          <cell r="M89">
            <v>120</v>
          </cell>
        </row>
        <row r="90">
          <cell r="B90">
            <v>5927451</v>
          </cell>
          <cell r="M90">
            <v>200</v>
          </cell>
        </row>
        <row r="91">
          <cell r="B91">
            <v>5969953</v>
          </cell>
          <cell r="M91">
            <v>768</v>
          </cell>
        </row>
        <row r="92">
          <cell r="B92">
            <v>5969953</v>
          </cell>
          <cell r="M92">
            <v>120</v>
          </cell>
        </row>
        <row r="93">
          <cell r="B93">
            <v>5969953</v>
          </cell>
          <cell r="M93">
            <v>168</v>
          </cell>
        </row>
        <row r="94">
          <cell r="B94">
            <v>5970731</v>
          </cell>
          <cell r="M94">
            <v>120</v>
          </cell>
        </row>
        <row r="95">
          <cell r="B95">
            <v>5974591</v>
          </cell>
          <cell r="M95">
            <v>180</v>
          </cell>
        </row>
        <row r="96">
          <cell r="B96">
            <v>5978950</v>
          </cell>
          <cell r="M96">
            <v>144</v>
          </cell>
        </row>
        <row r="97">
          <cell r="B97">
            <v>5978950</v>
          </cell>
          <cell r="M97">
            <v>84</v>
          </cell>
        </row>
        <row r="98">
          <cell r="B98">
            <v>5982853</v>
          </cell>
          <cell r="M98">
            <v>77</v>
          </cell>
        </row>
        <row r="99">
          <cell r="B99">
            <v>5983474</v>
          </cell>
          <cell r="M99">
            <v>350</v>
          </cell>
        </row>
        <row r="100">
          <cell r="B100">
            <v>5983474</v>
          </cell>
          <cell r="M100">
            <v>140</v>
          </cell>
        </row>
        <row r="101">
          <cell r="B101">
            <v>5983710</v>
          </cell>
          <cell r="M101">
            <v>50</v>
          </cell>
        </row>
        <row r="102">
          <cell r="B102">
            <v>5984035</v>
          </cell>
          <cell r="M102">
            <v>200</v>
          </cell>
        </row>
        <row r="103">
          <cell r="B103">
            <v>5984035</v>
          </cell>
          <cell r="M103">
            <v>560</v>
          </cell>
        </row>
        <row r="104">
          <cell r="B104">
            <v>5987471</v>
          </cell>
          <cell r="M104">
            <v>360</v>
          </cell>
        </row>
        <row r="105">
          <cell r="B105">
            <v>5987471</v>
          </cell>
          <cell r="M105">
            <v>288</v>
          </cell>
        </row>
        <row r="106">
          <cell r="B106">
            <v>5987471</v>
          </cell>
          <cell r="M106">
            <v>144</v>
          </cell>
        </row>
        <row r="107">
          <cell r="B107">
            <v>6003833</v>
          </cell>
          <cell r="M107">
            <v>588</v>
          </cell>
        </row>
        <row r="108">
          <cell r="B108">
            <v>6003833</v>
          </cell>
          <cell r="M108">
            <v>1956</v>
          </cell>
        </row>
        <row r="109">
          <cell r="B109">
            <v>6003833</v>
          </cell>
          <cell r="M109">
            <v>372</v>
          </cell>
        </row>
        <row r="110">
          <cell r="B110">
            <v>6038331</v>
          </cell>
          <cell r="M110">
            <v>1152</v>
          </cell>
        </row>
        <row r="111">
          <cell r="B111">
            <v>6038331</v>
          </cell>
          <cell r="M111">
            <v>672</v>
          </cell>
        </row>
        <row r="112">
          <cell r="B112">
            <v>6038331</v>
          </cell>
          <cell r="M112">
            <v>324</v>
          </cell>
        </row>
        <row r="113">
          <cell r="B113">
            <v>6068631</v>
          </cell>
          <cell r="M113">
            <v>24</v>
          </cell>
        </row>
        <row r="114">
          <cell r="B114">
            <v>6128591</v>
          </cell>
          <cell r="M114">
            <v>48</v>
          </cell>
        </row>
        <row r="115">
          <cell r="B115">
            <v>6128671</v>
          </cell>
          <cell r="M115">
            <v>384</v>
          </cell>
        </row>
        <row r="116">
          <cell r="B116">
            <v>6221571</v>
          </cell>
          <cell r="M116">
            <v>150</v>
          </cell>
        </row>
        <row r="117">
          <cell r="B117">
            <v>6565934</v>
          </cell>
          <cell r="M117">
            <v>172</v>
          </cell>
        </row>
        <row r="118">
          <cell r="B118">
            <v>6565934</v>
          </cell>
          <cell r="M118">
            <v>4</v>
          </cell>
        </row>
        <row r="119">
          <cell r="B119">
            <v>6565934</v>
          </cell>
          <cell r="M119">
            <v>20</v>
          </cell>
        </row>
        <row r="120">
          <cell r="B120">
            <v>7018052</v>
          </cell>
          <cell r="M120">
            <v>4</v>
          </cell>
        </row>
        <row r="121">
          <cell r="B121">
            <v>7063872</v>
          </cell>
          <cell r="M121">
            <v>9640</v>
          </cell>
        </row>
        <row r="122">
          <cell r="B122">
            <v>7139094</v>
          </cell>
          <cell r="M122">
            <v>4600</v>
          </cell>
        </row>
        <row r="123">
          <cell r="B123">
            <v>7139094</v>
          </cell>
          <cell r="M123">
            <v>2600</v>
          </cell>
        </row>
        <row r="124">
          <cell r="B124">
            <v>7139094</v>
          </cell>
          <cell r="M124">
            <v>1600</v>
          </cell>
        </row>
        <row r="125">
          <cell r="B125">
            <v>7404432</v>
          </cell>
          <cell r="M125">
            <v>25960</v>
          </cell>
        </row>
        <row r="126">
          <cell r="B126">
            <v>7404432</v>
          </cell>
          <cell r="M126">
            <v>8680</v>
          </cell>
        </row>
        <row r="127">
          <cell r="B127">
            <v>7592096</v>
          </cell>
          <cell r="M127">
            <v>1704</v>
          </cell>
        </row>
        <row r="128">
          <cell r="B128">
            <v>7592096</v>
          </cell>
          <cell r="M128">
            <v>48</v>
          </cell>
        </row>
        <row r="129">
          <cell r="B129">
            <v>7592096</v>
          </cell>
          <cell r="M129">
            <v>24</v>
          </cell>
        </row>
        <row r="130">
          <cell r="B130">
            <v>1534774</v>
          </cell>
          <cell r="M130">
            <v>14120</v>
          </cell>
        </row>
        <row r="131">
          <cell r="B131">
            <v>1534774</v>
          </cell>
          <cell r="M131">
            <v>3560</v>
          </cell>
        </row>
        <row r="132">
          <cell r="B132">
            <v>1534774</v>
          </cell>
          <cell r="M132">
            <v>1520</v>
          </cell>
        </row>
        <row r="133">
          <cell r="B133">
            <v>4789100</v>
          </cell>
          <cell r="M133">
            <v>588</v>
          </cell>
        </row>
        <row r="134">
          <cell r="B134">
            <v>5786213</v>
          </cell>
          <cell r="M134">
            <v>200</v>
          </cell>
        </row>
        <row r="135">
          <cell r="B135">
            <v>5786213</v>
          </cell>
          <cell r="M135">
            <v>44</v>
          </cell>
        </row>
        <row r="136">
          <cell r="B136">
            <v>5786213</v>
          </cell>
          <cell r="M136">
            <v>32</v>
          </cell>
        </row>
        <row r="137">
          <cell r="B137">
            <v>5839834</v>
          </cell>
          <cell r="M137">
            <v>780</v>
          </cell>
        </row>
        <row r="138">
          <cell r="B138">
            <v>5839834</v>
          </cell>
          <cell r="M138">
            <v>348</v>
          </cell>
        </row>
        <row r="139">
          <cell r="B139">
            <v>5845132</v>
          </cell>
          <cell r="M139">
            <v>136</v>
          </cell>
        </row>
        <row r="140">
          <cell r="B140">
            <v>5864031</v>
          </cell>
          <cell r="M140">
            <v>480</v>
          </cell>
        </row>
        <row r="141">
          <cell r="B141">
            <v>5870533</v>
          </cell>
          <cell r="M141">
            <v>12</v>
          </cell>
        </row>
        <row r="142">
          <cell r="B142">
            <v>5870692</v>
          </cell>
          <cell r="M142">
            <v>240</v>
          </cell>
        </row>
        <row r="143">
          <cell r="B143">
            <v>5870692</v>
          </cell>
          <cell r="M143">
            <v>228</v>
          </cell>
        </row>
        <row r="144">
          <cell r="B144">
            <v>5920151</v>
          </cell>
          <cell r="M144">
            <v>240</v>
          </cell>
        </row>
        <row r="145">
          <cell r="B145">
            <v>5920151</v>
          </cell>
          <cell r="M145">
            <v>72</v>
          </cell>
        </row>
        <row r="146">
          <cell r="B146">
            <v>5927451</v>
          </cell>
          <cell r="M146">
            <v>80</v>
          </cell>
        </row>
        <row r="147">
          <cell r="B147">
            <v>5969572</v>
          </cell>
          <cell r="M147">
            <v>126</v>
          </cell>
        </row>
        <row r="148">
          <cell r="B148">
            <v>5969953</v>
          </cell>
          <cell r="M148">
            <v>1272</v>
          </cell>
        </row>
        <row r="149">
          <cell r="B149">
            <v>5969953</v>
          </cell>
          <cell r="M149">
            <v>192</v>
          </cell>
        </row>
        <row r="150">
          <cell r="B150">
            <v>5969953</v>
          </cell>
          <cell r="M150">
            <v>384</v>
          </cell>
        </row>
        <row r="151">
          <cell r="B151">
            <v>5970731</v>
          </cell>
          <cell r="M151">
            <v>160</v>
          </cell>
        </row>
        <row r="152">
          <cell r="B152">
            <v>5974591</v>
          </cell>
          <cell r="M152">
            <v>160</v>
          </cell>
        </row>
        <row r="153">
          <cell r="B153">
            <v>5978950</v>
          </cell>
          <cell r="M153">
            <v>240</v>
          </cell>
        </row>
        <row r="154">
          <cell r="B154">
            <v>5978950</v>
          </cell>
          <cell r="M154">
            <v>132</v>
          </cell>
        </row>
        <row r="155">
          <cell r="B155">
            <v>5982853</v>
          </cell>
          <cell r="M155">
            <v>462</v>
          </cell>
        </row>
        <row r="156">
          <cell r="B156">
            <v>5983474</v>
          </cell>
          <cell r="M156">
            <v>420</v>
          </cell>
        </row>
        <row r="157">
          <cell r="B157">
            <v>5983710</v>
          </cell>
          <cell r="M157">
            <v>50</v>
          </cell>
        </row>
        <row r="158">
          <cell r="B158">
            <v>5984035</v>
          </cell>
          <cell r="M158">
            <v>280</v>
          </cell>
        </row>
        <row r="159">
          <cell r="B159">
            <v>5984035</v>
          </cell>
          <cell r="M159">
            <v>280</v>
          </cell>
        </row>
        <row r="160">
          <cell r="B160">
            <v>5984035</v>
          </cell>
          <cell r="M160">
            <v>160</v>
          </cell>
        </row>
        <row r="161">
          <cell r="B161">
            <v>5987471</v>
          </cell>
          <cell r="M161">
            <v>648</v>
          </cell>
        </row>
        <row r="162">
          <cell r="B162">
            <v>5987471</v>
          </cell>
          <cell r="M162">
            <v>144</v>
          </cell>
        </row>
        <row r="163">
          <cell r="B163">
            <v>5987471</v>
          </cell>
          <cell r="M163">
            <v>216</v>
          </cell>
        </row>
        <row r="164">
          <cell r="B164">
            <v>6003833</v>
          </cell>
          <cell r="M164">
            <v>504</v>
          </cell>
        </row>
        <row r="165">
          <cell r="B165">
            <v>6003833</v>
          </cell>
          <cell r="M165">
            <v>2076</v>
          </cell>
        </row>
        <row r="166">
          <cell r="B166">
            <v>6003833</v>
          </cell>
          <cell r="M166">
            <v>84</v>
          </cell>
        </row>
        <row r="167">
          <cell r="B167">
            <v>6038331</v>
          </cell>
          <cell r="M167">
            <v>108</v>
          </cell>
        </row>
        <row r="168">
          <cell r="B168">
            <v>6038331</v>
          </cell>
          <cell r="M168">
            <v>696</v>
          </cell>
        </row>
        <row r="169">
          <cell r="B169">
            <v>6038331</v>
          </cell>
          <cell r="M169">
            <v>336</v>
          </cell>
        </row>
        <row r="170">
          <cell r="B170">
            <v>6068631</v>
          </cell>
          <cell r="M170">
            <v>252</v>
          </cell>
        </row>
        <row r="171">
          <cell r="B171">
            <v>6128591</v>
          </cell>
          <cell r="M171">
            <v>24</v>
          </cell>
        </row>
        <row r="172">
          <cell r="B172">
            <v>6565934</v>
          </cell>
          <cell r="M172">
            <v>20</v>
          </cell>
        </row>
        <row r="173">
          <cell r="B173">
            <v>6565934</v>
          </cell>
          <cell r="M173">
            <v>16</v>
          </cell>
        </row>
        <row r="174">
          <cell r="B174">
            <v>6565934</v>
          </cell>
          <cell r="M174">
            <v>8</v>
          </cell>
        </row>
        <row r="175">
          <cell r="B175">
            <v>7018052</v>
          </cell>
          <cell r="M175">
            <v>1</v>
          </cell>
        </row>
        <row r="176">
          <cell r="B176">
            <v>7063872</v>
          </cell>
          <cell r="M176">
            <v>6765</v>
          </cell>
        </row>
        <row r="177">
          <cell r="B177">
            <v>7139094</v>
          </cell>
          <cell r="M177">
            <v>7000</v>
          </cell>
        </row>
        <row r="178">
          <cell r="B178">
            <v>7139094</v>
          </cell>
          <cell r="M178">
            <v>1600</v>
          </cell>
        </row>
        <row r="179">
          <cell r="B179">
            <v>7139094</v>
          </cell>
          <cell r="M179">
            <v>200</v>
          </cell>
        </row>
        <row r="180">
          <cell r="B180">
            <v>7404432</v>
          </cell>
          <cell r="M180">
            <v>35240</v>
          </cell>
        </row>
        <row r="181">
          <cell r="B181">
            <v>7404432</v>
          </cell>
          <cell r="M181">
            <v>13240</v>
          </cell>
        </row>
        <row r="182">
          <cell r="B182">
            <v>7592096</v>
          </cell>
          <cell r="M182">
            <v>1104</v>
          </cell>
        </row>
        <row r="183">
          <cell r="B183">
            <v>7592096</v>
          </cell>
          <cell r="M183">
            <v>108</v>
          </cell>
        </row>
        <row r="184">
          <cell r="B184">
            <v>7592096</v>
          </cell>
          <cell r="M184">
            <v>12</v>
          </cell>
        </row>
        <row r="185">
          <cell r="B185">
            <v>1534774</v>
          </cell>
          <cell r="M185">
            <v>28680</v>
          </cell>
        </row>
        <row r="186">
          <cell r="B186">
            <v>1534774</v>
          </cell>
          <cell r="M186">
            <v>5880</v>
          </cell>
        </row>
        <row r="187">
          <cell r="B187">
            <v>1534774</v>
          </cell>
          <cell r="M187">
            <v>3683</v>
          </cell>
        </row>
        <row r="188">
          <cell r="B188">
            <v>4789100</v>
          </cell>
          <cell r="M188">
            <v>517</v>
          </cell>
        </row>
        <row r="189">
          <cell r="B189">
            <v>5786213</v>
          </cell>
          <cell r="M189">
            <v>184</v>
          </cell>
        </row>
        <row r="190">
          <cell r="B190">
            <v>5786213</v>
          </cell>
          <cell r="M190">
            <v>32</v>
          </cell>
        </row>
        <row r="191">
          <cell r="B191">
            <v>5786213</v>
          </cell>
          <cell r="M191">
            <v>80</v>
          </cell>
        </row>
        <row r="192">
          <cell r="B192">
            <v>5839834</v>
          </cell>
          <cell r="M192">
            <v>1116</v>
          </cell>
        </row>
        <row r="193">
          <cell r="B193">
            <v>5839834</v>
          </cell>
          <cell r="M193">
            <v>324</v>
          </cell>
        </row>
        <row r="194">
          <cell r="B194">
            <v>5845132</v>
          </cell>
          <cell r="M194">
            <v>40</v>
          </cell>
        </row>
        <row r="195">
          <cell r="B195">
            <v>5864031</v>
          </cell>
          <cell r="M195">
            <v>240</v>
          </cell>
        </row>
        <row r="196">
          <cell r="B196">
            <v>5870533</v>
          </cell>
          <cell r="M196">
            <v>35</v>
          </cell>
        </row>
        <row r="197">
          <cell r="B197">
            <v>5870533</v>
          </cell>
          <cell r="M197">
            <v>12</v>
          </cell>
        </row>
        <row r="198">
          <cell r="B198">
            <v>5870692</v>
          </cell>
          <cell r="M198">
            <v>180</v>
          </cell>
        </row>
        <row r="199">
          <cell r="B199">
            <v>5870692</v>
          </cell>
          <cell r="M199">
            <v>336</v>
          </cell>
        </row>
        <row r="200">
          <cell r="B200">
            <v>5872530</v>
          </cell>
          <cell r="M200">
            <v>36</v>
          </cell>
        </row>
        <row r="201">
          <cell r="B201">
            <v>5905050</v>
          </cell>
          <cell r="M201">
            <v>48</v>
          </cell>
        </row>
        <row r="202">
          <cell r="B202">
            <v>5920151</v>
          </cell>
          <cell r="M202">
            <v>24</v>
          </cell>
        </row>
        <row r="203">
          <cell r="B203">
            <v>5920151</v>
          </cell>
          <cell r="M203">
            <v>48</v>
          </cell>
        </row>
        <row r="204">
          <cell r="B204">
            <v>5927451</v>
          </cell>
          <cell r="M204">
            <v>120</v>
          </cell>
        </row>
        <row r="205">
          <cell r="B205">
            <v>5969572</v>
          </cell>
          <cell r="M205">
            <v>144</v>
          </cell>
        </row>
        <row r="206">
          <cell r="B206">
            <v>5969953</v>
          </cell>
          <cell r="M206">
            <v>1536</v>
          </cell>
        </row>
        <row r="207">
          <cell r="B207">
            <v>5969953</v>
          </cell>
          <cell r="M207">
            <v>648</v>
          </cell>
        </row>
        <row r="208">
          <cell r="B208">
            <v>5969953</v>
          </cell>
          <cell r="M208">
            <v>264</v>
          </cell>
        </row>
        <row r="209">
          <cell r="B209">
            <v>5974591</v>
          </cell>
          <cell r="M209">
            <v>240</v>
          </cell>
        </row>
        <row r="210">
          <cell r="B210">
            <v>5978950</v>
          </cell>
          <cell r="M210">
            <v>144</v>
          </cell>
        </row>
        <row r="211">
          <cell r="B211">
            <v>5978950</v>
          </cell>
          <cell r="M211">
            <v>144</v>
          </cell>
        </row>
        <row r="212">
          <cell r="B212">
            <v>5982853</v>
          </cell>
          <cell r="M212">
            <v>770</v>
          </cell>
        </row>
        <row r="213">
          <cell r="B213">
            <v>5982853</v>
          </cell>
          <cell r="M213">
            <v>77</v>
          </cell>
        </row>
        <row r="214">
          <cell r="B214">
            <v>5982853</v>
          </cell>
          <cell r="M214">
            <v>154</v>
          </cell>
        </row>
        <row r="215">
          <cell r="B215">
            <v>5983474</v>
          </cell>
          <cell r="M215">
            <v>280</v>
          </cell>
        </row>
        <row r="216">
          <cell r="B216">
            <v>5983474</v>
          </cell>
          <cell r="M216">
            <v>140</v>
          </cell>
        </row>
        <row r="217">
          <cell r="B217">
            <v>5983474</v>
          </cell>
          <cell r="M217">
            <v>70</v>
          </cell>
        </row>
        <row r="218">
          <cell r="B218">
            <v>5983710</v>
          </cell>
          <cell r="M218">
            <v>150</v>
          </cell>
        </row>
        <row r="219">
          <cell r="B219">
            <v>5984035</v>
          </cell>
          <cell r="M219">
            <v>320</v>
          </cell>
        </row>
        <row r="220">
          <cell r="B220">
            <v>5984035</v>
          </cell>
          <cell r="M220">
            <v>160</v>
          </cell>
        </row>
        <row r="221">
          <cell r="B221">
            <v>5987471</v>
          </cell>
          <cell r="M221">
            <v>648</v>
          </cell>
        </row>
        <row r="222">
          <cell r="B222">
            <v>5987471</v>
          </cell>
          <cell r="M222">
            <v>72</v>
          </cell>
        </row>
        <row r="223">
          <cell r="B223">
            <v>5987471</v>
          </cell>
          <cell r="M223">
            <v>360</v>
          </cell>
        </row>
        <row r="224">
          <cell r="B224">
            <v>6003833</v>
          </cell>
          <cell r="M224">
            <v>900</v>
          </cell>
        </row>
        <row r="225">
          <cell r="B225">
            <v>6003833</v>
          </cell>
          <cell r="M225">
            <v>2016</v>
          </cell>
        </row>
        <row r="226">
          <cell r="B226">
            <v>6003833</v>
          </cell>
          <cell r="M226">
            <v>168</v>
          </cell>
        </row>
        <row r="227">
          <cell r="B227">
            <v>6022471</v>
          </cell>
          <cell r="M227">
            <v>200</v>
          </cell>
        </row>
        <row r="228">
          <cell r="B228">
            <v>6038331</v>
          </cell>
          <cell r="M228">
            <v>900</v>
          </cell>
        </row>
        <row r="229">
          <cell r="B229">
            <v>6038331</v>
          </cell>
          <cell r="M229">
            <v>384</v>
          </cell>
        </row>
        <row r="230">
          <cell r="B230">
            <v>6068631</v>
          </cell>
          <cell r="M230">
            <v>72</v>
          </cell>
        </row>
        <row r="231">
          <cell r="B231">
            <v>6565934</v>
          </cell>
          <cell r="M231">
            <v>184</v>
          </cell>
        </row>
        <row r="232">
          <cell r="B232">
            <v>6565934</v>
          </cell>
          <cell r="M232">
            <v>76</v>
          </cell>
        </row>
        <row r="233">
          <cell r="B233">
            <v>6565934</v>
          </cell>
          <cell r="M233">
            <v>32</v>
          </cell>
        </row>
        <row r="234">
          <cell r="B234">
            <v>7063872</v>
          </cell>
          <cell r="M234">
            <v>10785</v>
          </cell>
        </row>
        <row r="235">
          <cell r="B235">
            <v>7139094</v>
          </cell>
          <cell r="M235">
            <v>10000</v>
          </cell>
        </row>
        <row r="236">
          <cell r="B236">
            <v>7139094</v>
          </cell>
          <cell r="M236">
            <v>2200</v>
          </cell>
        </row>
        <row r="237">
          <cell r="B237">
            <v>7139094</v>
          </cell>
          <cell r="M237">
            <v>200</v>
          </cell>
        </row>
        <row r="238">
          <cell r="B238">
            <v>7404432</v>
          </cell>
          <cell r="M238">
            <v>68040</v>
          </cell>
        </row>
        <row r="239">
          <cell r="B239">
            <v>7404432</v>
          </cell>
          <cell r="M239">
            <v>17481</v>
          </cell>
        </row>
        <row r="240">
          <cell r="B240">
            <v>7592096</v>
          </cell>
          <cell r="M240">
            <v>1908</v>
          </cell>
        </row>
        <row r="241">
          <cell r="B241">
            <v>7592096</v>
          </cell>
          <cell r="M241">
            <v>660</v>
          </cell>
        </row>
        <row r="242">
          <cell r="B242">
            <v>7592096</v>
          </cell>
          <cell r="M242">
            <v>12</v>
          </cell>
        </row>
        <row r="243">
          <cell r="B243">
            <v>1534774</v>
          </cell>
          <cell r="M243">
            <v>30123</v>
          </cell>
        </row>
        <row r="244">
          <cell r="B244">
            <v>1534774</v>
          </cell>
          <cell r="M244">
            <v>8040</v>
          </cell>
        </row>
        <row r="245">
          <cell r="B245">
            <v>1534774</v>
          </cell>
          <cell r="M245">
            <v>4040</v>
          </cell>
        </row>
        <row r="246">
          <cell r="B246">
            <v>5786213</v>
          </cell>
          <cell r="M246">
            <v>120</v>
          </cell>
        </row>
        <row r="247">
          <cell r="B247">
            <v>5786213</v>
          </cell>
          <cell r="M247">
            <v>4</v>
          </cell>
        </row>
        <row r="248">
          <cell r="B248">
            <v>5786213</v>
          </cell>
          <cell r="M248">
            <v>68</v>
          </cell>
        </row>
        <row r="249">
          <cell r="B249">
            <v>5839834</v>
          </cell>
          <cell r="M249">
            <v>960</v>
          </cell>
        </row>
        <row r="250">
          <cell r="B250">
            <v>5839834</v>
          </cell>
          <cell r="M250">
            <v>276</v>
          </cell>
        </row>
        <row r="251">
          <cell r="B251">
            <v>5845132</v>
          </cell>
          <cell r="M251">
            <v>64</v>
          </cell>
        </row>
        <row r="252">
          <cell r="B252">
            <v>5864031</v>
          </cell>
          <cell r="M252">
            <v>285</v>
          </cell>
        </row>
        <row r="253">
          <cell r="B253">
            <v>5870533</v>
          </cell>
          <cell r="M253">
            <v>60</v>
          </cell>
        </row>
        <row r="254">
          <cell r="B254">
            <v>5870533</v>
          </cell>
          <cell r="M254">
            <v>6</v>
          </cell>
        </row>
        <row r="255">
          <cell r="B255">
            <v>5870692</v>
          </cell>
          <cell r="M255">
            <v>252</v>
          </cell>
        </row>
        <row r="256">
          <cell r="B256">
            <v>5870692</v>
          </cell>
          <cell r="M256">
            <v>276</v>
          </cell>
        </row>
        <row r="257">
          <cell r="B257">
            <v>5872530</v>
          </cell>
          <cell r="M257">
            <v>84</v>
          </cell>
        </row>
        <row r="258">
          <cell r="B258">
            <v>5872530</v>
          </cell>
          <cell r="M258">
            <v>84</v>
          </cell>
        </row>
        <row r="259">
          <cell r="B259">
            <v>5920151</v>
          </cell>
          <cell r="M259">
            <v>24</v>
          </cell>
        </row>
        <row r="260">
          <cell r="B260">
            <v>5920151</v>
          </cell>
          <cell r="M260">
            <v>24</v>
          </cell>
        </row>
        <row r="261">
          <cell r="B261">
            <v>5927451</v>
          </cell>
          <cell r="M261">
            <v>80</v>
          </cell>
        </row>
        <row r="262">
          <cell r="B262">
            <v>5969953</v>
          </cell>
          <cell r="M262">
            <v>1896</v>
          </cell>
        </row>
        <row r="263">
          <cell r="B263">
            <v>5969953</v>
          </cell>
          <cell r="M263">
            <v>432</v>
          </cell>
        </row>
        <row r="264">
          <cell r="B264">
            <v>5969953</v>
          </cell>
          <cell r="M264">
            <v>192</v>
          </cell>
        </row>
        <row r="265">
          <cell r="B265">
            <v>5970731</v>
          </cell>
          <cell r="M265">
            <v>560</v>
          </cell>
        </row>
        <row r="266">
          <cell r="B266">
            <v>5974591</v>
          </cell>
          <cell r="M266">
            <v>300</v>
          </cell>
        </row>
        <row r="267">
          <cell r="B267">
            <v>5978950</v>
          </cell>
          <cell r="M267">
            <v>192</v>
          </cell>
        </row>
        <row r="268">
          <cell r="B268">
            <v>5978950</v>
          </cell>
          <cell r="M268">
            <v>72</v>
          </cell>
        </row>
        <row r="269">
          <cell r="B269">
            <v>5982853</v>
          </cell>
          <cell r="M269">
            <v>847</v>
          </cell>
        </row>
        <row r="270">
          <cell r="B270">
            <v>5982853</v>
          </cell>
          <cell r="M270">
            <v>154</v>
          </cell>
        </row>
        <row r="271">
          <cell r="B271">
            <v>5982853</v>
          </cell>
          <cell r="M271">
            <v>231</v>
          </cell>
        </row>
        <row r="272">
          <cell r="B272">
            <v>5983474</v>
          </cell>
          <cell r="M272">
            <v>840</v>
          </cell>
        </row>
        <row r="273">
          <cell r="B273">
            <v>5983474</v>
          </cell>
          <cell r="M273">
            <v>210</v>
          </cell>
        </row>
        <row r="274">
          <cell r="B274">
            <v>5983474</v>
          </cell>
          <cell r="M274">
            <v>70</v>
          </cell>
        </row>
        <row r="275">
          <cell r="B275">
            <v>5983710</v>
          </cell>
          <cell r="M275">
            <v>150</v>
          </cell>
        </row>
        <row r="276">
          <cell r="B276">
            <v>5984035</v>
          </cell>
          <cell r="M276">
            <v>240</v>
          </cell>
        </row>
        <row r="277">
          <cell r="B277">
            <v>5984035</v>
          </cell>
          <cell r="M277">
            <v>360</v>
          </cell>
        </row>
        <row r="278">
          <cell r="B278">
            <v>5987471</v>
          </cell>
          <cell r="M278">
            <v>864</v>
          </cell>
        </row>
        <row r="279">
          <cell r="B279">
            <v>5987471</v>
          </cell>
          <cell r="M279">
            <v>792</v>
          </cell>
        </row>
        <row r="280">
          <cell r="B280">
            <v>5987471</v>
          </cell>
          <cell r="M280">
            <v>144</v>
          </cell>
        </row>
        <row r="281">
          <cell r="B281">
            <v>6003833</v>
          </cell>
          <cell r="M281">
            <v>2484</v>
          </cell>
        </row>
        <row r="282">
          <cell r="B282">
            <v>6003833</v>
          </cell>
          <cell r="M282">
            <v>684</v>
          </cell>
        </row>
        <row r="283">
          <cell r="B283">
            <v>6003833</v>
          </cell>
          <cell r="M283">
            <v>132</v>
          </cell>
        </row>
        <row r="284">
          <cell r="B284">
            <v>6038331</v>
          </cell>
          <cell r="M284">
            <v>804</v>
          </cell>
        </row>
        <row r="285">
          <cell r="B285">
            <v>6038331</v>
          </cell>
          <cell r="M285">
            <v>394</v>
          </cell>
        </row>
        <row r="286">
          <cell r="B286">
            <v>6565934</v>
          </cell>
          <cell r="M286">
            <v>140</v>
          </cell>
        </row>
        <row r="287">
          <cell r="B287">
            <v>6565934</v>
          </cell>
          <cell r="M287">
            <v>8</v>
          </cell>
        </row>
        <row r="288">
          <cell r="B288">
            <v>6565934</v>
          </cell>
          <cell r="M288">
            <v>16</v>
          </cell>
        </row>
        <row r="289">
          <cell r="B289">
            <v>7063872</v>
          </cell>
          <cell r="M289">
            <v>10926</v>
          </cell>
        </row>
        <row r="290">
          <cell r="B290">
            <v>7139094</v>
          </cell>
          <cell r="M290">
            <v>14800</v>
          </cell>
        </row>
        <row r="291">
          <cell r="B291">
            <v>7139094</v>
          </cell>
          <cell r="M291">
            <v>1400</v>
          </cell>
        </row>
        <row r="292">
          <cell r="B292">
            <v>7139094</v>
          </cell>
          <cell r="M292">
            <v>400</v>
          </cell>
        </row>
        <row r="293">
          <cell r="B293">
            <v>7404432</v>
          </cell>
          <cell r="M293">
            <v>36240</v>
          </cell>
        </row>
        <row r="294">
          <cell r="B294">
            <v>7404432</v>
          </cell>
          <cell r="M294">
            <v>12600</v>
          </cell>
        </row>
        <row r="295">
          <cell r="B295">
            <v>7592096</v>
          </cell>
          <cell r="M295">
            <v>3168</v>
          </cell>
        </row>
        <row r="296">
          <cell r="B296">
            <v>7592096</v>
          </cell>
          <cell r="M296">
            <v>648</v>
          </cell>
        </row>
        <row r="297">
          <cell r="B297">
            <v>7592096</v>
          </cell>
          <cell r="M297">
            <v>288</v>
          </cell>
        </row>
        <row r="298">
          <cell r="B298">
            <v>1534774</v>
          </cell>
          <cell r="M298">
            <v>77240</v>
          </cell>
        </row>
        <row r="299">
          <cell r="B299">
            <v>1534774</v>
          </cell>
          <cell r="M299">
            <v>18920</v>
          </cell>
        </row>
        <row r="300">
          <cell r="B300">
            <v>1534774</v>
          </cell>
          <cell r="M300">
            <v>16801</v>
          </cell>
        </row>
        <row r="301">
          <cell r="B301">
            <v>2290434</v>
          </cell>
          <cell r="M301">
            <v>2160</v>
          </cell>
        </row>
        <row r="302">
          <cell r="B302">
            <v>2391754</v>
          </cell>
          <cell r="M302">
            <v>9960</v>
          </cell>
        </row>
        <row r="303">
          <cell r="B303">
            <v>5786213</v>
          </cell>
          <cell r="M303">
            <v>300</v>
          </cell>
        </row>
        <row r="304">
          <cell r="B304">
            <v>5786213</v>
          </cell>
          <cell r="M304">
            <v>40</v>
          </cell>
        </row>
        <row r="305">
          <cell r="B305">
            <v>5786213</v>
          </cell>
          <cell r="M305">
            <v>20</v>
          </cell>
        </row>
        <row r="306">
          <cell r="B306">
            <v>5839834</v>
          </cell>
          <cell r="M306">
            <v>804</v>
          </cell>
        </row>
        <row r="307">
          <cell r="B307">
            <v>5839834</v>
          </cell>
          <cell r="M307">
            <v>384</v>
          </cell>
        </row>
        <row r="308">
          <cell r="B308">
            <v>5845132</v>
          </cell>
          <cell r="M308">
            <v>104</v>
          </cell>
        </row>
        <row r="309">
          <cell r="B309">
            <v>5864031</v>
          </cell>
          <cell r="M309">
            <v>375</v>
          </cell>
        </row>
        <row r="310">
          <cell r="B310">
            <v>5870533</v>
          </cell>
          <cell r="M310">
            <v>12</v>
          </cell>
        </row>
        <row r="311">
          <cell r="B311">
            <v>5870533</v>
          </cell>
          <cell r="M311">
            <v>60</v>
          </cell>
        </row>
        <row r="312">
          <cell r="B312">
            <v>5870692</v>
          </cell>
          <cell r="M312">
            <v>204</v>
          </cell>
        </row>
        <row r="313">
          <cell r="B313">
            <v>5870692</v>
          </cell>
          <cell r="M313">
            <v>348</v>
          </cell>
        </row>
        <row r="314">
          <cell r="B314">
            <v>5872530</v>
          </cell>
          <cell r="M314">
            <v>252</v>
          </cell>
        </row>
        <row r="315">
          <cell r="B315">
            <v>5872530</v>
          </cell>
          <cell r="M315">
            <v>36</v>
          </cell>
        </row>
        <row r="316">
          <cell r="B316">
            <v>5905050</v>
          </cell>
          <cell r="M316">
            <v>48</v>
          </cell>
        </row>
        <row r="317">
          <cell r="B317">
            <v>5920151</v>
          </cell>
          <cell r="M317">
            <v>48</v>
          </cell>
        </row>
        <row r="318">
          <cell r="B318">
            <v>5920151</v>
          </cell>
          <cell r="M318">
            <v>96</v>
          </cell>
        </row>
        <row r="319">
          <cell r="B319">
            <v>5927451</v>
          </cell>
          <cell r="M319">
            <v>140</v>
          </cell>
        </row>
        <row r="320">
          <cell r="B320">
            <v>5935232</v>
          </cell>
          <cell r="M320">
            <v>60</v>
          </cell>
        </row>
        <row r="321">
          <cell r="B321">
            <v>5969953</v>
          </cell>
          <cell r="M321">
            <v>11880</v>
          </cell>
        </row>
        <row r="322">
          <cell r="B322">
            <v>5969953</v>
          </cell>
          <cell r="M322">
            <v>936</v>
          </cell>
        </row>
        <row r="323">
          <cell r="B323">
            <v>5969953</v>
          </cell>
          <cell r="M323">
            <v>2760</v>
          </cell>
        </row>
        <row r="324">
          <cell r="B324">
            <v>5970731</v>
          </cell>
          <cell r="M324">
            <v>80</v>
          </cell>
        </row>
        <row r="325">
          <cell r="B325">
            <v>5974591</v>
          </cell>
          <cell r="M325">
            <v>440</v>
          </cell>
        </row>
        <row r="326">
          <cell r="B326">
            <v>5978950</v>
          </cell>
          <cell r="M326">
            <v>660</v>
          </cell>
        </row>
        <row r="327">
          <cell r="B327">
            <v>5978950</v>
          </cell>
          <cell r="M327">
            <v>1524</v>
          </cell>
        </row>
        <row r="328">
          <cell r="B328">
            <v>5982853</v>
          </cell>
          <cell r="M328">
            <v>693</v>
          </cell>
        </row>
        <row r="329">
          <cell r="B329">
            <v>5983474</v>
          </cell>
          <cell r="M329">
            <v>910</v>
          </cell>
        </row>
        <row r="330">
          <cell r="B330">
            <v>5983474</v>
          </cell>
          <cell r="M330">
            <v>70</v>
          </cell>
        </row>
        <row r="331">
          <cell r="B331">
            <v>5983710</v>
          </cell>
          <cell r="M331">
            <v>850</v>
          </cell>
        </row>
        <row r="332">
          <cell r="B332">
            <v>5984035</v>
          </cell>
          <cell r="M332">
            <v>1360</v>
          </cell>
        </row>
        <row r="333">
          <cell r="B333">
            <v>5984035</v>
          </cell>
          <cell r="M333">
            <v>3080</v>
          </cell>
        </row>
        <row r="334">
          <cell r="B334">
            <v>5987471</v>
          </cell>
          <cell r="M334">
            <v>17136</v>
          </cell>
        </row>
        <row r="335">
          <cell r="B335">
            <v>5987471</v>
          </cell>
          <cell r="M335">
            <v>1584</v>
          </cell>
        </row>
        <row r="336">
          <cell r="B336">
            <v>5987471</v>
          </cell>
          <cell r="M336">
            <v>3960</v>
          </cell>
        </row>
        <row r="337">
          <cell r="B337">
            <v>6003833</v>
          </cell>
          <cell r="M337">
            <v>10884</v>
          </cell>
        </row>
        <row r="338">
          <cell r="B338">
            <v>6003833</v>
          </cell>
          <cell r="M338">
            <v>996</v>
          </cell>
        </row>
        <row r="339">
          <cell r="B339">
            <v>6003833</v>
          </cell>
          <cell r="M339">
            <v>2040</v>
          </cell>
        </row>
        <row r="340">
          <cell r="B340">
            <v>6038331</v>
          </cell>
          <cell r="M340">
            <v>588</v>
          </cell>
        </row>
        <row r="341">
          <cell r="B341">
            <v>6038331</v>
          </cell>
          <cell r="M341">
            <v>720</v>
          </cell>
        </row>
        <row r="342">
          <cell r="B342">
            <v>6107811</v>
          </cell>
          <cell r="M342">
            <v>-560</v>
          </cell>
        </row>
        <row r="343">
          <cell r="B343">
            <v>6565934</v>
          </cell>
          <cell r="M343">
            <v>76</v>
          </cell>
        </row>
        <row r="344">
          <cell r="B344">
            <v>6565934</v>
          </cell>
          <cell r="M344">
            <v>52</v>
          </cell>
        </row>
        <row r="345">
          <cell r="B345">
            <v>6565934</v>
          </cell>
          <cell r="M345">
            <v>8</v>
          </cell>
        </row>
        <row r="346">
          <cell r="B346">
            <v>7018052</v>
          </cell>
          <cell r="M346">
            <v>2</v>
          </cell>
        </row>
        <row r="347">
          <cell r="B347">
            <v>7063872</v>
          </cell>
          <cell r="M347">
            <v>9600</v>
          </cell>
        </row>
        <row r="348">
          <cell r="B348">
            <v>7064693</v>
          </cell>
          <cell r="M348">
            <v>-640</v>
          </cell>
        </row>
        <row r="349">
          <cell r="B349">
            <v>7139094</v>
          </cell>
          <cell r="M349">
            <v>6200</v>
          </cell>
        </row>
        <row r="350">
          <cell r="B350">
            <v>7139094</v>
          </cell>
          <cell r="M350">
            <v>3800</v>
          </cell>
        </row>
        <row r="351">
          <cell r="B351">
            <v>7139094</v>
          </cell>
          <cell r="M351">
            <v>400</v>
          </cell>
        </row>
        <row r="352">
          <cell r="B352">
            <v>7404432</v>
          </cell>
          <cell r="M352">
            <v>66960</v>
          </cell>
        </row>
        <row r="353">
          <cell r="B353">
            <v>7404432</v>
          </cell>
          <cell r="M353">
            <v>11160</v>
          </cell>
        </row>
        <row r="354">
          <cell r="B354">
            <v>7404432</v>
          </cell>
          <cell r="M354">
            <v>7960</v>
          </cell>
        </row>
        <row r="355">
          <cell r="B355">
            <v>7592096</v>
          </cell>
          <cell r="M355">
            <v>1513</v>
          </cell>
        </row>
        <row r="356">
          <cell r="B356">
            <v>7592096</v>
          </cell>
          <cell r="M356">
            <v>828</v>
          </cell>
        </row>
        <row r="357">
          <cell r="B357">
            <v>7592096</v>
          </cell>
          <cell r="M357">
            <v>168</v>
          </cell>
        </row>
        <row r="358">
          <cell r="B358">
            <v>1534774</v>
          </cell>
          <cell r="M358">
            <v>30801</v>
          </cell>
        </row>
        <row r="359">
          <cell r="B359">
            <v>1534774</v>
          </cell>
          <cell r="M359">
            <v>15160</v>
          </cell>
        </row>
        <row r="360">
          <cell r="B360">
            <v>1534774</v>
          </cell>
          <cell r="M360">
            <v>13604</v>
          </cell>
        </row>
        <row r="361">
          <cell r="B361">
            <v>2087232</v>
          </cell>
          <cell r="M361">
            <v>438</v>
          </cell>
        </row>
        <row r="362">
          <cell r="B362">
            <v>2087736</v>
          </cell>
          <cell r="M362">
            <v>40</v>
          </cell>
        </row>
        <row r="363">
          <cell r="B363">
            <v>2290434</v>
          </cell>
          <cell r="M363">
            <v>12080</v>
          </cell>
        </row>
        <row r="364">
          <cell r="B364">
            <v>2290434</v>
          </cell>
          <cell r="M364">
            <v>9520</v>
          </cell>
        </row>
        <row r="365">
          <cell r="B365">
            <v>2391754</v>
          </cell>
          <cell r="M365">
            <v>39240</v>
          </cell>
        </row>
        <row r="366">
          <cell r="B366">
            <v>5786213</v>
          </cell>
          <cell r="M366">
            <v>208</v>
          </cell>
        </row>
        <row r="367">
          <cell r="B367">
            <v>5786213</v>
          </cell>
          <cell r="M367">
            <v>72</v>
          </cell>
        </row>
        <row r="368">
          <cell r="B368">
            <v>5786213</v>
          </cell>
          <cell r="M368">
            <v>52</v>
          </cell>
        </row>
        <row r="369">
          <cell r="B369">
            <v>5839834</v>
          </cell>
          <cell r="M369">
            <v>2868</v>
          </cell>
        </row>
        <row r="370">
          <cell r="B370">
            <v>5839834</v>
          </cell>
          <cell r="M370">
            <v>444</v>
          </cell>
        </row>
        <row r="371">
          <cell r="B371">
            <v>5845132</v>
          </cell>
          <cell r="M371">
            <v>72</v>
          </cell>
        </row>
        <row r="372">
          <cell r="B372">
            <v>5860311</v>
          </cell>
          <cell r="M372">
            <v>600</v>
          </cell>
        </row>
        <row r="373">
          <cell r="B373">
            <v>5864031</v>
          </cell>
          <cell r="M373">
            <v>225</v>
          </cell>
        </row>
        <row r="374">
          <cell r="B374">
            <v>5864031</v>
          </cell>
          <cell r="M374">
            <v>30</v>
          </cell>
        </row>
        <row r="375">
          <cell r="B375">
            <v>5870533</v>
          </cell>
          <cell r="M375">
            <v>18</v>
          </cell>
        </row>
        <row r="376">
          <cell r="B376">
            <v>5870533</v>
          </cell>
          <cell r="M376">
            <v>30</v>
          </cell>
        </row>
        <row r="377">
          <cell r="B377">
            <v>5870533</v>
          </cell>
          <cell r="M377">
            <v>18</v>
          </cell>
        </row>
        <row r="378">
          <cell r="B378">
            <v>5870692</v>
          </cell>
          <cell r="M378">
            <v>180</v>
          </cell>
        </row>
        <row r="379">
          <cell r="B379">
            <v>5870692</v>
          </cell>
          <cell r="M379">
            <v>216</v>
          </cell>
        </row>
        <row r="380">
          <cell r="B380">
            <v>5872530</v>
          </cell>
          <cell r="M380">
            <v>60</v>
          </cell>
        </row>
        <row r="381">
          <cell r="B381">
            <v>5920151</v>
          </cell>
          <cell r="M381">
            <v>192</v>
          </cell>
        </row>
        <row r="382">
          <cell r="B382">
            <v>5969953</v>
          </cell>
          <cell r="M382">
            <v>9216</v>
          </cell>
        </row>
        <row r="383">
          <cell r="B383">
            <v>5969953</v>
          </cell>
          <cell r="M383">
            <v>2592</v>
          </cell>
        </row>
        <row r="384">
          <cell r="B384">
            <v>5969953</v>
          </cell>
          <cell r="M384">
            <v>7128</v>
          </cell>
        </row>
        <row r="385">
          <cell r="B385">
            <v>5970731</v>
          </cell>
          <cell r="M385">
            <v>80</v>
          </cell>
        </row>
        <row r="386">
          <cell r="B386">
            <v>5974591</v>
          </cell>
          <cell r="M386">
            <v>180</v>
          </cell>
        </row>
        <row r="387">
          <cell r="B387">
            <v>5978950</v>
          </cell>
          <cell r="M387">
            <v>6048</v>
          </cell>
        </row>
        <row r="388">
          <cell r="B388">
            <v>5978950</v>
          </cell>
          <cell r="M388">
            <v>1584</v>
          </cell>
        </row>
        <row r="389">
          <cell r="B389">
            <v>5978950</v>
          </cell>
          <cell r="M389">
            <v>3048</v>
          </cell>
        </row>
        <row r="390">
          <cell r="B390">
            <v>5982853</v>
          </cell>
          <cell r="M390">
            <v>385</v>
          </cell>
        </row>
        <row r="391">
          <cell r="B391">
            <v>5982853</v>
          </cell>
          <cell r="M391">
            <v>154</v>
          </cell>
        </row>
        <row r="392">
          <cell r="B392">
            <v>5982853</v>
          </cell>
          <cell r="M392">
            <v>231</v>
          </cell>
        </row>
        <row r="393">
          <cell r="B393">
            <v>5983474</v>
          </cell>
          <cell r="M393">
            <v>280</v>
          </cell>
        </row>
        <row r="394">
          <cell r="B394">
            <v>5983710</v>
          </cell>
          <cell r="M394">
            <v>850</v>
          </cell>
        </row>
        <row r="395">
          <cell r="B395">
            <v>5984035</v>
          </cell>
          <cell r="M395">
            <v>16000</v>
          </cell>
        </row>
        <row r="396">
          <cell r="B396">
            <v>5984035</v>
          </cell>
          <cell r="M396">
            <v>2880</v>
          </cell>
        </row>
        <row r="397">
          <cell r="B397">
            <v>5984035</v>
          </cell>
          <cell r="M397">
            <v>5320</v>
          </cell>
        </row>
        <row r="398">
          <cell r="B398">
            <v>5987471</v>
          </cell>
          <cell r="M398">
            <v>7920</v>
          </cell>
        </row>
        <row r="399">
          <cell r="B399">
            <v>5987471</v>
          </cell>
          <cell r="M399">
            <v>4320</v>
          </cell>
        </row>
        <row r="400">
          <cell r="B400">
            <v>5987471</v>
          </cell>
          <cell r="M400">
            <v>6912</v>
          </cell>
        </row>
        <row r="401">
          <cell r="B401">
            <v>6003833</v>
          </cell>
          <cell r="M401">
            <v>4020</v>
          </cell>
        </row>
        <row r="402">
          <cell r="B402">
            <v>6003833</v>
          </cell>
          <cell r="M402">
            <v>1632</v>
          </cell>
        </row>
        <row r="403">
          <cell r="B403">
            <v>6003833</v>
          </cell>
          <cell r="M403">
            <v>5940</v>
          </cell>
        </row>
        <row r="404">
          <cell r="B404">
            <v>6036471</v>
          </cell>
          <cell r="M404">
            <v>72</v>
          </cell>
        </row>
        <row r="405">
          <cell r="B405">
            <v>6038331</v>
          </cell>
          <cell r="M405">
            <v>708</v>
          </cell>
        </row>
        <row r="406">
          <cell r="B406">
            <v>6038331</v>
          </cell>
          <cell r="M406">
            <v>780</v>
          </cell>
        </row>
        <row r="407">
          <cell r="B407">
            <v>6068631</v>
          </cell>
          <cell r="M407">
            <v>12</v>
          </cell>
        </row>
        <row r="408">
          <cell r="B408">
            <v>6128591</v>
          </cell>
          <cell r="M408">
            <v>48</v>
          </cell>
        </row>
        <row r="409">
          <cell r="B409">
            <v>6128671</v>
          </cell>
          <cell r="M409">
            <v>24</v>
          </cell>
        </row>
        <row r="410">
          <cell r="B410">
            <v>6565934</v>
          </cell>
          <cell r="M410">
            <v>112</v>
          </cell>
        </row>
        <row r="411">
          <cell r="B411">
            <v>6565934</v>
          </cell>
          <cell r="M411">
            <v>64</v>
          </cell>
        </row>
        <row r="412">
          <cell r="B412">
            <v>6565934</v>
          </cell>
          <cell r="M412">
            <v>16</v>
          </cell>
        </row>
        <row r="413">
          <cell r="B413">
            <v>7063872</v>
          </cell>
          <cell r="M413">
            <v>8280</v>
          </cell>
        </row>
        <row r="414">
          <cell r="B414">
            <v>7139094</v>
          </cell>
          <cell r="M414">
            <v>7000</v>
          </cell>
        </row>
        <row r="415">
          <cell r="B415">
            <v>7139094</v>
          </cell>
          <cell r="M415">
            <v>3000</v>
          </cell>
        </row>
        <row r="416">
          <cell r="B416">
            <v>7139094</v>
          </cell>
          <cell r="M416">
            <v>600</v>
          </cell>
        </row>
        <row r="417">
          <cell r="B417">
            <v>7404432</v>
          </cell>
          <cell r="M417">
            <v>21960</v>
          </cell>
        </row>
        <row r="418">
          <cell r="B418">
            <v>7404432</v>
          </cell>
          <cell r="M418">
            <v>14481</v>
          </cell>
        </row>
        <row r="419">
          <cell r="B419">
            <v>7404432</v>
          </cell>
          <cell r="M419">
            <v>11320</v>
          </cell>
        </row>
        <row r="420">
          <cell r="B420">
            <v>7592096</v>
          </cell>
          <cell r="M420">
            <v>768</v>
          </cell>
        </row>
        <row r="421">
          <cell r="B421">
            <v>7592096</v>
          </cell>
          <cell r="M421">
            <v>576</v>
          </cell>
        </row>
        <row r="422">
          <cell r="B422">
            <v>7592096</v>
          </cell>
          <cell r="M422">
            <v>1000</v>
          </cell>
        </row>
        <row r="423">
          <cell r="B423">
            <v>1534774</v>
          </cell>
          <cell r="M423">
            <v>17160</v>
          </cell>
        </row>
        <row r="424">
          <cell r="B424">
            <v>1534774</v>
          </cell>
          <cell r="M424">
            <v>7640</v>
          </cell>
        </row>
        <row r="425">
          <cell r="B425">
            <v>1534774</v>
          </cell>
          <cell r="M425">
            <v>5840</v>
          </cell>
        </row>
        <row r="426">
          <cell r="B426">
            <v>2087232</v>
          </cell>
          <cell r="M426">
            <v>84</v>
          </cell>
        </row>
        <row r="427">
          <cell r="B427">
            <v>2087736</v>
          </cell>
          <cell r="M427">
            <v>80</v>
          </cell>
        </row>
        <row r="428">
          <cell r="B428">
            <v>2290434</v>
          </cell>
          <cell r="M428">
            <v>18160</v>
          </cell>
        </row>
        <row r="429">
          <cell r="B429">
            <v>2290434</v>
          </cell>
          <cell r="M429">
            <v>12560</v>
          </cell>
        </row>
        <row r="430">
          <cell r="B430">
            <v>2391754</v>
          </cell>
          <cell r="M430">
            <v>19240</v>
          </cell>
        </row>
        <row r="431">
          <cell r="B431">
            <v>2391754</v>
          </cell>
          <cell r="M431">
            <v>9476</v>
          </cell>
        </row>
        <row r="432">
          <cell r="B432">
            <v>5786213</v>
          </cell>
          <cell r="M432">
            <v>204</v>
          </cell>
        </row>
        <row r="433">
          <cell r="B433">
            <v>5786213</v>
          </cell>
          <cell r="M433">
            <v>76</v>
          </cell>
        </row>
        <row r="434">
          <cell r="B434">
            <v>5786213</v>
          </cell>
          <cell r="M434">
            <v>28</v>
          </cell>
        </row>
        <row r="435">
          <cell r="B435">
            <v>5839834</v>
          </cell>
          <cell r="M435">
            <v>924</v>
          </cell>
        </row>
        <row r="436">
          <cell r="B436">
            <v>5839834</v>
          </cell>
          <cell r="M436">
            <v>240</v>
          </cell>
        </row>
        <row r="437">
          <cell r="B437">
            <v>5845132</v>
          </cell>
          <cell r="M437">
            <v>104</v>
          </cell>
        </row>
        <row r="438">
          <cell r="B438">
            <v>5864031</v>
          </cell>
          <cell r="M438">
            <v>195</v>
          </cell>
        </row>
        <row r="439">
          <cell r="B439">
            <v>5864031</v>
          </cell>
          <cell r="M439">
            <v>105</v>
          </cell>
        </row>
        <row r="440">
          <cell r="B440">
            <v>5870533</v>
          </cell>
          <cell r="M440">
            <v>12</v>
          </cell>
        </row>
        <row r="441">
          <cell r="B441">
            <v>5870533</v>
          </cell>
          <cell r="M441">
            <v>12</v>
          </cell>
        </row>
        <row r="442">
          <cell r="B442">
            <v>5870692</v>
          </cell>
          <cell r="M442">
            <v>204</v>
          </cell>
        </row>
        <row r="443">
          <cell r="B443">
            <v>5870692</v>
          </cell>
          <cell r="M443">
            <v>491</v>
          </cell>
        </row>
        <row r="444">
          <cell r="B444">
            <v>5872530</v>
          </cell>
          <cell r="M444">
            <v>60</v>
          </cell>
        </row>
        <row r="445">
          <cell r="B445">
            <v>5920151</v>
          </cell>
          <cell r="M445">
            <v>144</v>
          </cell>
        </row>
        <row r="446">
          <cell r="B446">
            <v>5920151</v>
          </cell>
          <cell r="M446">
            <v>96</v>
          </cell>
        </row>
        <row r="447">
          <cell r="B447">
            <v>5969572</v>
          </cell>
          <cell r="M447">
            <v>366</v>
          </cell>
        </row>
        <row r="448">
          <cell r="B448">
            <v>5969953</v>
          </cell>
          <cell r="M448">
            <v>6216</v>
          </cell>
        </row>
        <row r="449">
          <cell r="B449">
            <v>5969953</v>
          </cell>
          <cell r="M449">
            <v>696</v>
          </cell>
        </row>
        <row r="450">
          <cell r="B450">
            <v>5969953</v>
          </cell>
          <cell r="M450">
            <v>1320</v>
          </cell>
        </row>
        <row r="451">
          <cell r="B451">
            <v>5970731</v>
          </cell>
          <cell r="M451">
            <v>80</v>
          </cell>
        </row>
        <row r="452">
          <cell r="B452">
            <v>5974591</v>
          </cell>
          <cell r="M452">
            <v>160</v>
          </cell>
        </row>
        <row r="453">
          <cell r="B453">
            <v>5978950</v>
          </cell>
          <cell r="M453">
            <v>7296</v>
          </cell>
        </row>
        <row r="454">
          <cell r="B454">
            <v>5978950</v>
          </cell>
          <cell r="M454">
            <v>708</v>
          </cell>
        </row>
        <row r="455">
          <cell r="B455">
            <v>5978950</v>
          </cell>
          <cell r="M455">
            <v>648</v>
          </cell>
        </row>
        <row r="456">
          <cell r="B456">
            <v>5982853</v>
          </cell>
          <cell r="M456">
            <v>154</v>
          </cell>
        </row>
        <row r="457">
          <cell r="B457">
            <v>5982853</v>
          </cell>
          <cell r="M457">
            <v>77</v>
          </cell>
        </row>
        <row r="458">
          <cell r="B458">
            <v>5982853</v>
          </cell>
          <cell r="M458">
            <v>154</v>
          </cell>
        </row>
        <row r="459">
          <cell r="B459">
            <v>5983474</v>
          </cell>
          <cell r="M459">
            <v>280</v>
          </cell>
        </row>
        <row r="460">
          <cell r="B460">
            <v>5983474</v>
          </cell>
          <cell r="M460">
            <v>70</v>
          </cell>
        </row>
        <row r="461">
          <cell r="B461">
            <v>5983474</v>
          </cell>
          <cell r="M461">
            <v>140</v>
          </cell>
        </row>
        <row r="462">
          <cell r="B462">
            <v>5983710</v>
          </cell>
          <cell r="M462">
            <v>23200</v>
          </cell>
        </row>
        <row r="463">
          <cell r="B463">
            <v>5984035</v>
          </cell>
          <cell r="M463">
            <v>12882</v>
          </cell>
        </row>
        <row r="464">
          <cell r="B464">
            <v>5984035</v>
          </cell>
          <cell r="M464">
            <v>1080</v>
          </cell>
        </row>
        <row r="465">
          <cell r="B465">
            <v>5984035</v>
          </cell>
          <cell r="M465">
            <v>1720</v>
          </cell>
        </row>
        <row r="466">
          <cell r="B466">
            <v>5987471</v>
          </cell>
          <cell r="M466">
            <v>6912</v>
          </cell>
        </row>
        <row r="467">
          <cell r="B467">
            <v>5987471</v>
          </cell>
          <cell r="M467">
            <v>1224</v>
          </cell>
        </row>
        <row r="468">
          <cell r="B468">
            <v>5987471</v>
          </cell>
          <cell r="M468">
            <v>1584</v>
          </cell>
        </row>
        <row r="469">
          <cell r="B469">
            <v>6003833</v>
          </cell>
          <cell r="M469">
            <v>3396</v>
          </cell>
        </row>
        <row r="470">
          <cell r="B470">
            <v>6003833</v>
          </cell>
          <cell r="M470">
            <v>516</v>
          </cell>
        </row>
        <row r="471">
          <cell r="B471">
            <v>6003833</v>
          </cell>
          <cell r="M471">
            <v>2232</v>
          </cell>
        </row>
        <row r="472">
          <cell r="B472">
            <v>6038331</v>
          </cell>
          <cell r="M472">
            <v>816</v>
          </cell>
        </row>
        <row r="473">
          <cell r="B473">
            <v>6038331</v>
          </cell>
          <cell r="M473">
            <v>456</v>
          </cell>
        </row>
        <row r="474">
          <cell r="B474">
            <v>6068631</v>
          </cell>
          <cell r="M474">
            <v>12</v>
          </cell>
        </row>
        <row r="475">
          <cell r="B475">
            <v>6107811</v>
          </cell>
          <cell r="M475">
            <v>0</v>
          </cell>
        </row>
        <row r="476">
          <cell r="B476">
            <v>6128671</v>
          </cell>
          <cell r="M476">
            <v>120</v>
          </cell>
        </row>
        <row r="477">
          <cell r="B477">
            <v>6565934</v>
          </cell>
          <cell r="M477">
            <v>144</v>
          </cell>
        </row>
        <row r="478">
          <cell r="B478">
            <v>6565934</v>
          </cell>
          <cell r="M478">
            <v>40</v>
          </cell>
        </row>
        <row r="479">
          <cell r="B479">
            <v>6565934</v>
          </cell>
          <cell r="M479">
            <v>32</v>
          </cell>
        </row>
        <row r="480">
          <cell r="B480">
            <v>7063872</v>
          </cell>
          <cell r="M480">
            <v>5603</v>
          </cell>
        </row>
        <row r="481">
          <cell r="B481">
            <v>7139094</v>
          </cell>
          <cell r="M481">
            <v>7400</v>
          </cell>
        </row>
        <row r="482">
          <cell r="B482">
            <v>7139094</v>
          </cell>
          <cell r="M482">
            <v>8200</v>
          </cell>
        </row>
        <row r="483">
          <cell r="B483">
            <v>7139094</v>
          </cell>
          <cell r="M483">
            <v>600</v>
          </cell>
        </row>
        <row r="484">
          <cell r="B484">
            <v>7404432</v>
          </cell>
          <cell r="M484">
            <v>16960</v>
          </cell>
        </row>
        <row r="485">
          <cell r="B485">
            <v>7404432</v>
          </cell>
          <cell r="M485">
            <v>7560</v>
          </cell>
        </row>
        <row r="486">
          <cell r="B486">
            <v>7404432</v>
          </cell>
          <cell r="M486">
            <v>3600</v>
          </cell>
        </row>
        <row r="487">
          <cell r="B487">
            <v>7592096</v>
          </cell>
          <cell r="M487">
            <v>744</v>
          </cell>
        </row>
        <row r="488">
          <cell r="B488">
            <v>7592096</v>
          </cell>
          <cell r="M488">
            <v>504</v>
          </cell>
        </row>
        <row r="489">
          <cell r="B489">
            <v>7592096</v>
          </cell>
          <cell r="M489">
            <v>408</v>
          </cell>
        </row>
        <row r="490">
          <cell r="B490">
            <v>1534774</v>
          </cell>
          <cell r="M490">
            <v>10240</v>
          </cell>
        </row>
        <row r="491">
          <cell r="B491">
            <v>1534774</v>
          </cell>
          <cell r="M491">
            <v>8120</v>
          </cell>
        </row>
        <row r="492">
          <cell r="B492">
            <v>1534774</v>
          </cell>
          <cell r="M492">
            <v>2840</v>
          </cell>
        </row>
        <row r="493">
          <cell r="B493">
            <v>2087232</v>
          </cell>
          <cell r="M493">
            <v>300</v>
          </cell>
        </row>
        <row r="494">
          <cell r="B494">
            <v>2290434</v>
          </cell>
          <cell r="M494">
            <v>82640</v>
          </cell>
        </row>
        <row r="495">
          <cell r="B495">
            <v>2290434</v>
          </cell>
          <cell r="M495">
            <v>8480</v>
          </cell>
        </row>
        <row r="496">
          <cell r="B496">
            <v>2290434</v>
          </cell>
          <cell r="M496">
            <v>12800</v>
          </cell>
        </row>
        <row r="497">
          <cell r="B497">
            <v>2391754</v>
          </cell>
          <cell r="M497">
            <v>12360</v>
          </cell>
        </row>
        <row r="498">
          <cell r="B498">
            <v>2391754</v>
          </cell>
          <cell r="M498">
            <v>8800</v>
          </cell>
        </row>
        <row r="499">
          <cell r="B499">
            <v>2522932</v>
          </cell>
          <cell r="M499">
            <v>120</v>
          </cell>
        </row>
        <row r="500">
          <cell r="B500">
            <v>5786213</v>
          </cell>
          <cell r="M500">
            <v>192</v>
          </cell>
        </row>
        <row r="501">
          <cell r="B501">
            <v>5786213</v>
          </cell>
          <cell r="M501">
            <v>32</v>
          </cell>
        </row>
        <row r="502">
          <cell r="B502">
            <v>5786213</v>
          </cell>
          <cell r="M502">
            <v>48</v>
          </cell>
        </row>
        <row r="503">
          <cell r="B503">
            <v>5839834</v>
          </cell>
          <cell r="M503">
            <v>516</v>
          </cell>
        </row>
        <row r="504">
          <cell r="B504">
            <v>5839834</v>
          </cell>
          <cell r="M504">
            <v>156</v>
          </cell>
        </row>
        <row r="505">
          <cell r="B505">
            <v>5845132</v>
          </cell>
          <cell r="M505">
            <v>56</v>
          </cell>
        </row>
        <row r="506">
          <cell r="B506">
            <v>5864031</v>
          </cell>
          <cell r="M506">
            <v>225</v>
          </cell>
        </row>
        <row r="507">
          <cell r="B507">
            <v>5864031</v>
          </cell>
          <cell r="M507">
            <v>45</v>
          </cell>
        </row>
        <row r="508">
          <cell r="B508">
            <v>5870533</v>
          </cell>
          <cell r="M508">
            <v>84</v>
          </cell>
        </row>
        <row r="509">
          <cell r="B509">
            <v>5870533</v>
          </cell>
          <cell r="M509">
            <v>30</v>
          </cell>
        </row>
        <row r="510">
          <cell r="B510">
            <v>5870692</v>
          </cell>
          <cell r="M510">
            <v>300</v>
          </cell>
        </row>
        <row r="511">
          <cell r="B511">
            <v>5870692</v>
          </cell>
          <cell r="M511">
            <v>312</v>
          </cell>
        </row>
        <row r="512">
          <cell r="B512">
            <v>5872530</v>
          </cell>
          <cell r="M512">
            <v>24</v>
          </cell>
        </row>
        <row r="513">
          <cell r="B513">
            <v>5905313</v>
          </cell>
          <cell r="M513">
            <v>9</v>
          </cell>
        </row>
        <row r="514">
          <cell r="B514">
            <v>5920151</v>
          </cell>
          <cell r="M514">
            <v>72</v>
          </cell>
        </row>
        <row r="515">
          <cell r="B515">
            <v>5969953</v>
          </cell>
          <cell r="M515">
            <v>2904</v>
          </cell>
        </row>
        <row r="516">
          <cell r="B516">
            <v>5969953</v>
          </cell>
          <cell r="M516">
            <v>2016</v>
          </cell>
        </row>
        <row r="517">
          <cell r="B517">
            <v>5969953</v>
          </cell>
          <cell r="M517">
            <v>1968</v>
          </cell>
        </row>
        <row r="518">
          <cell r="B518">
            <v>5970731</v>
          </cell>
          <cell r="M518">
            <v>720</v>
          </cell>
        </row>
        <row r="519">
          <cell r="B519">
            <v>5974591</v>
          </cell>
          <cell r="M519">
            <v>60</v>
          </cell>
        </row>
        <row r="520">
          <cell r="B520">
            <v>5978950</v>
          </cell>
          <cell r="M520">
            <v>1812</v>
          </cell>
        </row>
        <row r="521">
          <cell r="B521">
            <v>5978950</v>
          </cell>
          <cell r="M521">
            <v>1212</v>
          </cell>
        </row>
        <row r="522">
          <cell r="B522">
            <v>5978950</v>
          </cell>
          <cell r="M522">
            <v>768</v>
          </cell>
        </row>
        <row r="523">
          <cell r="B523">
            <v>5982853</v>
          </cell>
          <cell r="M523">
            <v>462</v>
          </cell>
        </row>
        <row r="524">
          <cell r="B524">
            <v>5982853</v>
          </cell>
          <cell r="M524">
            <v>77</v>
          </cell>
        </row>
        <row r="525">
          <cell r="B525">
            <v>5983474</v>
          </cell>
          <cell r="M525">
            <v>350</v>
          </cell>
        </row>
        <row r="526">
          <cell r="B526">
            <v>5983474</v>
          </cell>
          <cell r="M526">
            <v>140</v>
          </cell>
        </row>
        <row r="527">
          <cell r="B527">
            <v>5983710</v>
          </cell>
          <cell r="M527">
            <v>20000</v>
          </cell>
        </row>
        <row r="528">
          <cell r="B528">
            <v>5984035</v>
          </cell>
          <cell r="M528">
            <v>3840</v>
          </cell>
        </row>
        <row r="529">
          <cell r="B529">
            <v>5984035</v>
          </cell>
          <cell r="M529">
            <v>2240</v>
          </cell>
        </row>
        <row r="530">
          <cell r="B530">
            <v>5984035</v>
          </cell>
          <cell r="M530">
            <v>1760</v>
          </cell>
        </row>
        <row r="531">
          <cell r="B531">
            <v>5987471</v>
          </cell>
          <cell r="M531">
            <v>3888</v>
          </cell>
        </row>
        <row r="532">
          <cell r="B532">
            <v>5987471</v>
          </cell>
          <cell r="M532">
            <v>3456</v>
          </cell>
        </row>
        <row r="533">
          <cell r="B533">
            <v>5987471</v>
          </cell>
          <cell r="M533">
            <v>1080</v>
          </cell>
        </row>
        <row r="534">
          <cell r="B534">
            <v>6003833</v>
          </cell>
          <cell r="M534">
            <v>2076</v>
          </cell>
        </row>
        <row r="535">
          <cell r="B535">
            <v>6003833</v>
          </cell>
          <cell r="M535">
            <v>1200</v>
          </cell>
        </row>
        <row r="536">
          <cell r="B536">
            <v>6003833</v>
          </cell>
          <cell r="M536">
            <v>2496</v>
          </cell>
        </row>
        <row r="537">
          <cell r="B537">
            <v>6038331</v>
          </cell>
          <cell r="M537">
            <v>840</v>
          </cell>
        </row>
        <row r="538">
          <cell r="B538">
            <v>6038331</v>
          </cell>
          <cell r="M538">
            <v>312</v>
          </cell>
        </row>
        <row r="539">
          <cell r="B539">
            <v>6221571</v>
          </cell>
          <cell r="M539">
            <v>150</v>
          </cell>
        </row>
        <row r="540">
          <cell r="B540">
            <v>6565934</v>
          </cell>
          <cell r="M540">
            <v>148</v>
          </cell>
        </row>
        <row r="541">
          <cell r="B541">
            <v>6565934</v>
          </cell>
          <cell r="M541">
            <v>32</v>
          </cell>
        </row>
        <row r="542">
          <cell r="B542">
            <v>6565934</v>
          </cell>
          <cell r="M542">
            <v>16</v>
          </cell>
        </row>
        <row r="543">
          <cell r="B543">
            <v>7063872</v>
          </cell>
          <cell r="M543">
            <v>3040</v>
          </cell>
        </row>
        <row r="544">
          <cell r="B544">
            <v>7139094</v>
          </cell>
          <cell r="M544">
            <v>3400</v>
          </cell>
        </row>
        <row r="545">
          <cell r="B545">
            <v>7404432</v>
          </cell>
          <cell r="M545">
            <v>7840</v>
          </cell>
        </row>
        <row r="546">
          <cell r="B546">
            <v>7404432</v>
          </cell>
          <cell r="M546">
            <v>6760</v>
          </cell>
        </row>
        <row r="547">
          <cell r="B547">
            <v>7404432</v>
          </cell>
          <cell r="M547">
            <v>2920</v>
          </cell>
        </row>
        <row r="548">
          <cell r="B548">
            <v>7592096</v>
          </cell>
          <cell r="M548">
            <v>1572</v>
          </cell>
        </row>
        <row r="549">
          <cell r="B549">
            <v>7592096</v>
          </cell>
          <cell r="M549">
            <v>1608</v>
          </cell>
        </row>
        <row r="550">
          <cell r="B550">
            <v>7592096</v>
          </cell>
          <cell r="M550">
            <v>168</v>
          </cell>
        </row>
        <row r="551">
          <cell r="B551">
            <v>1534774</v>
          </cell>
          <cell r="M551">
            <v>11720</v>
          </cell>
        </row>
        <row r="552">
          <cell r="B552">
            <v>1534774</v>
          </cell>
          <cell r="M552">
            <v>5200</v>
          </cell>
        </row>
        <row r="553">
          <cell r="B553">
            <v>1534774</v>
          </cell>
          <cell r="M553">
            <v>1800</v>
          </cell>
        </row>
        <row r="554">
          <cell r="B554">
            <v>2290434</v>
          </cell>
          <cell r="M554">
            <v>240</v>
          </cell>
        </row>
        <row r="555">
          <cell r="B555">
            <v>2391754</v>
          </cell>
          <cell r="M555">
            <v>11520</v>
          </cell>
        </row>
        <row r="556">
          <cell r="B556">
            <v>2391754</v>
          </cell>
          <cell r="M556">
            <v>7040</v>
          </cell>
        </row>
        <row r="557">
          <cell r="B557">
            <v>5786213</v>
          </cell>
          <cell r="M557">
            <v>208</v>
          </cell>
        </row>
        <row r="558">
          <cell r="B558">
            <v>5786213</v>
          </cell>
          <cell r="M558">
            <v>44</v>
          </cell>
        </row>
        <row r="559">
          <cell r="B559">
            <v>5786213</v>
          </cell>
          <cell r="M559">
            <v>64</v>
          </cell>
        </row>
        <row r="560">
          <cell r="B560">
            <v>5839834</v>
          </cell>
          <cell r="M560">
            <v>684</v>
          </cell>
        </row>
        <row r="561">
          <cell r="B561">
            <v>5839834</v>
          </cell>
          <cell r="M561">
            <v>120</v>
          </cell>
        </row>
        <row r="562">
          <cell r="B562">
            <v>5845132</v>
          </cell>
          <cell r="M562">
            <v>136</v>
          </cell>
        </row>
        <row r="563">
          <cell r="B563">
            <v>5860311</v>
          </cell>
          <cell r="M563">
            <v>150</v>
          </cell>
        </row>
        <row r="564">
          <cell r="B564">
            <v>5864031</v>
          </cell>
          <cell r="M564">
            <v>120</v>
          </cell>
        </row>
        <row r="565">
          <cell r="B565">
            <v>5864031</v>
          </cell>
          <cell r="M565">
            <v>45</v>
          </cell>
        </row>
        <row r="566">
          <cell r="B566">
            <v>5870533</v>
          </cell>
          <cell r="M566">
            <v>24</v>
          </cell>
        </row>
        <row r="567">
          <cell r="B567">
            <v>5870692</v>
          </cell>
          <cell r="M567">
            <v>240</v>
          </cell>
        </row>
        <row r="568">
          <cell r="B568">
            <v>5870692</v>
          </cell>
          <cell r="M568">
            <v>516</v>
          </cell>
        </row>
        <row r="569">
          <cell r="B569">
            <v>5872530</v>
          </cell>
          <cell r="M569">
            <v>60</v>
          </cell>
        </row>
        <row r="570">
          <cell r="B570">
            <v>5905050</v>
          </cell>
          <cell r="M570">
            <v>72</v>
          </cell>
        </row>
        <row r="571">
          <cell r="B571">
            <v>5905313</v>
          </cell>
          <cell r="M571">
            <v>18</v>
          </cell>
        </row>
        <row r="572">
          <cell r="B572">
            <v>5920151</v>
          </cell>
          <cell r="M572">
            <v>24</v>
          </cell>
        </row>
        <row r="573">
          <cell r="B573">
            <v>5920151</v>
          </cell>
          <cell r="M573">
            <v>48</v>
          </cell>
        </row>
        <row r="574">
          <cell r="B574">
            <v>5969572</v>
          </cell>
          <cell r="M574">
            <v>72</v>
          </cell>
        </row>
        <row r="575">
          <cell r="B575">
            <v>5969953</v>
          </cell>
          <cell r="M575">
            <v>3960</v>
          </cell>
        </row>
        <row r="576">
          <cell r="B576">
            <v>5969953</v>
          </cell>
          <cell r="M576">
            <v>960</v>
          </cell>
        </row>
        <row r="577">
          <cell r="B577">
            <v>5969953</v>
          </cell>
          <cell r="M577">
            <v>960</v>
          </cell>
        </row>
        <row r="578">
          <cell r="B578">
            <v>5970731</v>
          </cell>
          <cell r="M578">
            <v>160</v>
          </cell>
        </row>
        <row r="579">
          <cell r="B579">
            <v>5974591</v>
          </cell>
          <cell r="M579">
            <v>120</v>
          </cell>
        </row>
        <row r="580">
          <cell r="B580">
            <v>5978950</v>
          </cell>
          <cell r="M580">
            <v>2004</v>
          </cell>
        </row>
        <row r="581">
          <cell r="B581">
            <v>5978950</v>
          </cell>
          <cell r="M581">
            <v>732</v>
          </cell>
        </row>
        <row r="582">
          <cell r="B582">
            <v>5978950</v>
          </cell>
          <cell r="M582">
            <v>564</v>
          </cell>
        </row>
        <row r="583">
          <cell r="B583">
            <v>5982853</v>
          </cell>
          <cell r="M583">
            <v>154</v>
          </cell>
        </row>
        <row r="584">
          <cell r="B584">
            <v>5982853</v>
          </cell>
          <cell r="M584">
            <v>77</v>
          </cell>
        </row>
        <row r="585">
          <cell r="B585">
            <v>5983474</v>
          </cell>
          <cell r="M585">
            <v>140</v>
          </cell>
        </row>
        <row r="586">
          <cell r="B586">
            <v>5983474</v>
          </cell>
          <cell r="M586">
            <v>140</v>
          </cell>
        </row>
        <row r="587">
          <cell r="B587">
            <v>5983710</v>
          </cell>
          <cell r="M587">
            <v>50</v>
          </cell>
        </row>
        <row r="588">
          <cell r="B588">
            <v>5984035</v>
          </cell>
          <cell r="M588">
            <v>4920</v>
          </cell>
        </row>
        <row r="589">
          <cell r="B589">
            <v>5984035</v>
          </cell>
          <cell r="M589">
            <v>1400</v>
          </cell>
        </row>
        <row r="590">
          <cell r="B590">
            <v>5984035</v>
          </cell>
          <cell r="M590">
            <v>680</v>
          </cell>
        </row>
        <row r="591">
          <cell r="B591">
            <v>5987471</v>
          </cell>
          <cell r="M591">
            <v>5112</v>
          </cell>
        </row>
        <row r="592">
          <cell r="B592">
            <v>5987471</v>
          </cell>
          <cell r="M592">
            <v>1872</v>
          </cell>
        </row>
        <row r="593">
          <cell r="B593">
            <v>5987471</v>
          </cell>
          <cell r="M593">
            <v>720</v>
          </cell>
        </row>
        <row r="594">
          <cell r="B594">
            <v>6003833</v>
          </cell>
          <cell r="M594">
            <v>2520</v>
          </cell>
        </row>
        <row r="595">
          <cell r="B595">
            <v>6003833</v>
          </cell>
          <cell r="M595">
            <v>600</v>
          </cell>
        </row>
        <row r="596">
          <cell r="B596">
            <v>6003833</v>
          </cell>
          <cell r="M596">
            <v>936</v>
          </cell>
        </row>
        <row r="597">
          <cell r="B597">
            <v>6036471</v>
          </cell>
          <cell r="M597">
            <v>72</v>
          </cell>
        </row>
        <row r="598">
          <cell r="B598">
            <v>6038331</v>
          </cell>
          <cell r="M598">
            <v>828</v>
          </cell>
        </row>
        <row r="599">
          <cell r="B599">
            <v>6038331</v>
          </cell>
          <cell r="M599">
            <v>372</v>
          </cell>
        </row>
        <row r="600">
          <cell r="B600">
            <v>6068631</v>
          </cell>
          <cell r="M600">
            <v>36</v>
          </cell>
        </row>
        <row r="601">
          <cell r="B601">
            <v>6128591</v>
          </cell>
          <cell r="M601">
            <v>24</v>
          </cell>
        </row>
        <row r="602">
          <cell r="B602">
            <v>6128671</v>
          </cell>
          <cell r="M602">
            <v>120</v>
          </cell>
        </row>
        <row r="603">
          <cell r="B603">
            <v>6206515</v>
          </cell>
          <cell r="M603">
            <v>480</v>
          </cell>
        </row>
        <row r="604">
          <cell r="B604">
            <v>6565934</v>
          </cell>
          <cell r="M604">
            <v>196</v>
          </cell>
        </row>
        <row r="605">
          <cell r="B605">
            <v>6565934</v>
          </cell>
          <cell r="M605">
            <v>40</v>
          </cell>
        </row>
        <row r="606">
          <cell r="B606">
            <v>6565934</v>
          </cell>
          <cell r="M606">
            <v>84</v>
          </cell>
        </row>
        <row r="607">
          <cell r="B607">
            <v>7018052</v>
          </cell>
          <cell r="M607">
            <v>1</v>
          </cell>
        </row>
        <row r="608">
          <cell r="B608">
            <v>7063872</v>
          </cell>
          <cell r="M608">
            <v>3763</v>
          </cell>
        </row>
        <row r="609">
          <cell r="B609">
            <v>7139094</v>
          </cell>
          <cell r="M609">
            <v>4400</v>
          </cell>
        </row>
        <row r="610">
          <cell r="B610">
            <v>7139094</v>
          </cell>
          <cell r="M610">
            <v>200</v>
          </cell>
        </row>
        <row r="611">
          <cell r="B611">
            <v>7404432</v>
          </cell>
          <cell r="M611">
            <v>13600</v>
          </cell>
        </row>
        <row r="612">
          <cell r="B612">
            <v>7404432</v>
          </cell>
          <cell r="M612">
            <v>2480</v>
          </cell>
        </row>
        <row r="613">
          <cell r="B613">
            <v>7404432</v>
          </cell>
          <cell r="M613">
            <v>1120</v>
          </cell>
        </row>
        <row r="614">
          <cell r="B614">
            <v>7592096</v>
          </cell>
          <cell r="M614">
            <v>1368</v>
          </cell>
        </row>
        <row r="615">
          <cell r="B615">
            <v>7592096</v>
          </cell>
          <cell r="M615">
            <v>576</v>
          </cell>
        </row>
        <row r="616">
          <cell r="B616">
            <v>7592096</v>
          </cell>
          <cell r="M616">
            <v>468</v>
          </cell>
        </row>
        <row r="617">
          <cell r="B617">
            <v>1534774</v>
          </cell>
          <cell r="M617">
            <v>4400</v>
          </cell>
        </row>
        <row r="618">
          <cell r="B618">
            <v>1534774</v>
          </cell>
          <cell r="M618">
            <v>1920</v>
          </cell>
        </row>
        <row r="619">
          <cell r="B619">
            <v>1534774</v>
          </cell>
          <cell r="M619">
            <v>1520</v>
          </cell>
        </row>
        <row r="620">
          <cell r="B620">
            <v>2087232</v>
          </cell>
          <cell r="M620">
            <v>6</v>
          </cell>
        </row>
        <row r="621">
          <cell r="B621">
            <v>2087736</v>
          </cell>
          <cell r="M621">
            <v>120</v>
          </cell>
        </row>
        <row r="622">
          <cell r="B622">
            <v>2391754</v>
          </cell>
          <cell r="M622">
            <v>14560</v>
          </cell>
        </row>
        <row r="623">
          <cell r="B623">
            <v>2391754</v>
          </cell>
          <cell r="M623">
            <v>4960</v>
          </cell>
        </row>
        <row r="624">
          <cell r="B624">
            <v>5786213</v>
          </cell>
          <cell r="M624">
            <v>268</v>
          </cell>
        </row>
        <row r="625">
          <cell r="B625">
            <v>5786213</v>
          </cell>
          <cell r="M625">
            <v>28</v>
          </cell>
        </row>
        <row r="626">
          <cell r="B626">
            <v>5839834</v>
          </cell>
          <cell r="M626">
            <v>432</v>
          </cell>
        </row>
        <row r="627">
          <cell r="B627">
            <v>5839834</v>
          </cell>
          <cell r="M627">
            <v>180</v>
          </cell>
        </row>
        <row r="628">
          <cell r="B628">
            <v>5845132</v>
          </cell>
          <cell r="M628">
            <v>272</v>
          </cell>
        </row>
        <row r="629">
          <cell r="B629">
            <v>5864031</v>
          </cell>
          <cell r="M629">
            <v>165</v>
          </cell>
        </row>
        <row r="630">
          <cell r="B630">
            <v>5864031</v>
          </cell>
          <cell r="M630">
            <v>105</v>
          </cell>
        </row>
        <row r="631">
          <cell r="B631">
            <v>5870533</v>
          </cell>
          <cell r="M631">
            <v>6</v>
          </cell>
        </row>
        <row r="632">
          <cell r="B632">
            <v>5870533</v>
          </cell>
          <cell r="M632">
            <v>12</v>
          </cell>
        </row>
        <row r="633">
          <cell r="B633">
            <v>5870692</v>
          </cell>
          <cell r="M633">
            <v>456</v>
          </cell>
        </row>
        <row r="634">
          <cell r="B634">
            <v>5870692</v>
          </cell>
          <cell r="M634">
            <v>300</v>
          </cell>
        </row>
        <row r="635">
          <cell r="B635">
            <v>5872530</v>
          </cell>
          <cell r="M635">
            <v>72</v>
          </cell>
        </row>
        <row r="636">
          <cell r="B636">
            <v>5905050</v>
          </cell>
          <cell r="M636">
            <v>24</v>
          </cell>
        </row>
        <row r="637">
          <cell r="B637">
            <v>5905050</v>
          </cell>
          <cell r="M637">
            <v>48</v>
          </cell>
        </row>
        <row r="638">
          <cell r="B638">
            <v>5905313</v>
          </cell>
          <cell r="M638">
            <v>45</v>
          </cell>
        </row>
        <row r="639">
          <cell r="B639">
            <v>5920151</v>
          </cell>
          <cell r="M639">
            <v>72</v>
          </cell>
        </row>
        <row r="640">
          <cell r="B640">
            <v>5920151</v>
          </cell>
          <cell r="M640">
            <v>96</v>
          </cell>
        </row>
        <row r="641">
          <cell r="B641">
            <v>5969572</v>
          </cell>
          <cell r="M641">
            <v>12</v>
          </cell>
        </row>
        <row r="642">
          <cell r="B642">
            <v>5969953</v>
          </cell>
          <cell r="M642">
            <v>600</v>
          </cell>
        </row>
        <row r="643">
          <cell r="B643">
            <v>5969953</v>
          </cell>
          <cell r="M643">
            <v>432</v>
          </cell>
        </row>
        <row r="644">
          <cell r="B644">
            <v>5969953</v>
          </cell>
          <cell r="M644">
            <v>552</v>
          </cell>
        </row>
        <row r="645">
          <cell r="B645">
            <v>5970731</v>
          </cell>
          <cell r="M645">
            <v>520</v>
          </cell>
        </row>
        <row r="646">
          <cell r="B646">
            <v>5974591</v>
          </cell>
          <cell r="M646">
            <v>220</v>
          </cell>
        </row>
        <row r="647">
          <cell r="B647">
            <v>5978950</v>
          </cell>
          <cell r="M647">
            <v>396</v>
          </cell>
        </row>
        <row r="648">
          <cell r="B648">
            <v>5978950</v>
          </cell>
          <cell r="M648">
            <v>288</v>
          </cell>
        </row>
        <row r="649">
          <cell r="B649">
            <v>5978950</v>
          </cell>
          <cell r="M649">
            <v>144</v>
          </cell>
        </row>
        <row r="650">
          <cell r="B650">
            <v>5982853</v>
          </cell>
          <cell r="M650">
            <v>77</v>
          </cell>
        </row>
        <row r="651">
          <cell r="B651">
            <v>5982853</v>
          </cell>
          <cell r="M651">
            <v>154</v>
          </cell>
        </row>
        <row r="652">
          <cell r="B652">
            <v>5983474</v>
          </cell>
          <cell r="M652">
            <v>140</v>
          </cell>
        </row>
        <row r="653">
          <cell r="B653">
            <v>5983474</v>
          </cell>
          <cell r="M653">
            <v>210</v>
          </cell>
        </row>
        <row r="654">
          <cell r="B654">
            <v>5983710</v>
          </cell>
          <cell r="M654">
            <v>100</v>
          </cell>
        </row>
        <row r="655">
          <cell r="B655">
            <v>5984035</v>
          </cell>
          <cell r="M655">
            <v>720</v>
          </cell>
        </row>
        <row r="656">
          <cell r="B656">
            <v>5984035</v>
          </cell>
          <cell r="M656">
            <v>480</v>
          </cell>
        </row>
        <row r="657">
          <cell r="B657">
            <v>5984035</v>
          </cell>
          <cell r="M657">
            <v>80</v>
          </cell>
        </row>
        <row r="658">
          <cell r="B658">
            <v>5987471</v>
          </cell>
          <cell r="M658">
            <v>360</v>
          </cell>
        </row>
        <row r="659">
          <cell r="B659">
            <v>5987471</v>
          </cell>
          <cell r="M659">
            <v>144</v>
          </cell>
        </row>
        <row r="660">
          <cell r="B660">
            <v>5987471</v>
          </cell>
          <cell r="M660">
            <v>216</v>
          </cell>
        </row>
        <row r="661">
          <cell r="B661">
            <v>6003833</v>
          </cell>
          <cell r="M661">
            <v>372</v>
          </cell>
        </row>
        <row r="662">
          <cell r="B662">
            <v>6003833</v>
          </cell>
          <cell r="M662">
            <v>216</v>
          </cell>
        </row>
        <row r="663">
          <cell r="B663">
            <v>6003833</v>
          </cell>
          <cell r="M663">
            <v>108</v>
          </cell>
        </row>
        <row r="664">
          <cell r="B664">
            <v>6036471</v>
          </cell>
          <cell r="M664">
            <v>2880</v>
          </cell>
        </row>
        <row r="665">
          <cell r="B665">
            <v>6038331</v>
          </cell>
          <cell r="M665">
            <v>924</v>
          </cell>
        </row>
        <row r="666">
          <cell r="B666">
            <v>6038331</v>
          </cell>
          <cell r="M666">
            <v>348</v>
          </cell>
        </row>
        <row r="667">
          <cell r="B667">
            <v>6068631</v>
          </cell>
          <cell r="M667">
            <v>24</v>
          </cell>
        </row>
        <row r="668">
          <cell r="B668">
            <v>6221571</v>
          </cell>
          <cell r="M668">
            <v>150</v>
          </cell>
        </row>
        <row r="669">
          <cell r="B669">
            <v>6565934</v>
          </cell>
          <cell r="M669">
            <v>100</v>
          </cell>
        </row>
        <row r="670">
          <cell r="B670">
            <v>6565934</v>
          </cell>
          <cell r="M670">
            <v>16</v>
          </cell>
        </row>
        <row r="671">
          <cell r="B671">
            <v>6565934</v>
          </cell>
          <cell r="M671">
            <v>16</v>
          </cell>
        </row>
        <row r="672">
          <cell r="B672">
            <v>7063872</v>
          </cell>
          <cell r="M672">
            <v>4440</v>
          </cell>
        </row>
        <row r="673">
          <cell r="B673">
            <v>7139094</v>
          </cell>
          <cell r="M673">
            <v>7200</v>
          </cell>
        </row>
        <row r="674">
          <cell r="B674">
            <v>7139094</v>
          </cell>
          <cell r="M674">
            <v>400</v>
          </cell>
        </row>
        <row r="675">
          <cell r="B675">
            <v>7404432</v>
          </cell>
          <cell r="M675">
            <v>520</v>
          </cell>
        </row>
        <row r="676">
          <cell r="B676">
            <v>7592096</v>
          </cell>
          <cell r="M676">
            <v>1488</v>
          </cell>
        </row>
        <row r="677">
          <cell r="B677">
            <v>7592096</v>
          </cell>
          <cell r="M677">
            <v>864</v>
          </cell>
        </row>
        <row r="678">
          <cell r="B678">
            <v>7592096</v>
          </cell>
          <cell r="M678">
            <v>504</v>
          </cell>
        </row>
        <row r="679">
          <cell r="B679">
            <v>1534774</v>
          </cell>
          <cell r="M679">
            <v>3920</v>
          </cell>
        </row>
        <row r="680">
          <cell r="B680">
            <v>1534774</v>
          </cell>
          <cell r="M680">
            <v>1160</v>
          </cell>
        </row>
        <row r="681">
          <cell r="B681">
            <v>1534774</v>
          </cell>
          <cell r="M681">
            <v>2280</v>
          </cell>
        </row>
        <row r="682">
          <cell r="B682">
            <v>2087232</v>
          </cell>
          <cell r="M682">
            <v>12</v>
          </cell>
        </row>
        <row r="683">
          <cell r="B683">
            <v>2391754</v>
          </cell>
          <cell r="M683">
            <v>16360</v>
          </cell>
        </row>
        <row r="684">
          <cell r="B684">
            <v>2391754</v>
          </cell>
          <cell r="M684">
            <v>5960</v>
          </cell>
        </row>
        <row r="685">
          <cell r="B685">
            <v>5786213</v>
          </cell>
          <cell r="M685">
            <v>216</v>
          </cell>
        </row>
        <row r="686">
          <cell r="B686">
            <v>5786213</v>
          </cell>
          <cell r="M686">
            <v>68</v>
          </cell>
        </row>
        <row r="687">
          <cell r="B687">
            <v>5839834</v>
          </cell>
          <cell r="M687">
            <v>384</v>
          </cell>
        </row>
        <row r="688">
          <cell r="B688">
            <v>5839834</v>
          </cell>
          <cell r="M688">
            <v>312</v>
          </cell>
        </row>
        <row r="689">
          <cell r="B689">
            <v>5845132</v>
          </cell>
          <cell r="M689">
            <v>64</v>
          </cell>
        </row>
        <row r="690">
          <cell r="B690">
            <v>5864031</v>
          </cell>
          <cell r="M690">
            <v>180</v>
          </cell>
        </row>
        <row r="691">
          <cell r="B691">
            <v>5864031</v>
          </cell>
          <cell r="M691">
            <v>105</v>
          </cell>
        </row>
        <row r="692">
          <cell r="B692">
            <v>5870533</v>
          </cell>
          <cell r="M692">
            <v>36</v>
          </cell>
        </row>
        <row r="693">
          <cell r="B693">
            <v>5870533</v>
          </cell>
          <cell r="M693">
            <v>42</v>
          </cell>
        </row>
        <row r="694">
          <cell r="B694">
            <v>5870533</v>
          </cell>
          <cell r="M694">
            <v>6</v>
          </cell>
        </row>
        <row r="695">
          <cell r="B695">
            <v>5870692</v>
          </cell>
          <cell r="M695">
            <v>288</v>
          </cell>
        </row>
        <row r="696">
          <cell r="B696">
            <v>5870692</v>
          </cell>
          <cell r="M696">
            <v>252</v>
          </cell>
        </row>
        <row r="697">
          <cell r="B697">
            <v>5872530</v>
          </cell>
          <cell r="M697">
            <v>36</v>
          </cell>
        </row>
        <row r="698">
          <cell r="B698">
            <v>5905050</v>
          </cell>
          <cell r="M698">
            <v>48</v>
          </cell>
        </row>
        <row r="699">
          <cell r="B699">
            <v>5905313</v>
          </cell>
          <cell r="M699">
            <v>45</v>
          </cell>
        </row>
        <row r="700">
          <cell r="B700">
            <v>5920151</v>
          </cell>
          <cell r="M700">
            <v>24</v>
          </cell>
        </row>
        <row r="701">
          <cell r="B701">
            <v>5969572</v>
          </cell>
          <cell r="M701">
            <v>12</v>
          </cell>
        </row>
        <row r="702">
          <cell r="B702">
            <v>5969953</v>
          </cell>
          <cell r="M702">
            <v>672</v>
          </cell>
        </row>
        <row r="703">
          <cell r="B703">
            <v>5969953</v>
          </cell>
          <cell r="M703">
            <v>576</v>
          </cell>
        </row>
        <row r="704">
          <cell r="B704">
            <v>5969953</v>
          </cell>
          <cell r="M704">
            <v>432</v>
          </cell>
        </row>
        <row r="705">
          <cell r="B705">
            <v>5970731</v>
          </cell>
          <cell r="M705">
            <v>40</v>
          </cell>
        </row>
        <row r="706">
          <cell r="B706">
            <v>5974591</v>
          </cell>
          <cell r="M706">
            <v>140</v>
          </cell>
        </row>
        <row r="707">
          <cell r="B707">
            <v>5978950</v>
          </cell>
          <cell r="M707">
            <v>456</v>
          </cell>
        </row>
        <row r="708">
          <cell r="B708">
            <v>5978950</v>
          </cell>
          <cell r="M708">
            <v>276</v>
          </cell>
        </row>
        <row r="709">
          <cell r="B709">
            <v>5978950</v>
          </cell>
          <cell r="M709">
            <v>132</v>
          </cell>
        </row>
        <row r="710">
          <cell r="B710">
            <v>5982853</v>
          </cell>
          <cell r="M710">
            <v>154</v>
          </cell>
        </row>
        <row r="711">
          <cell r="B711">
            <v>5982853</v>
          </cell>
          <cell r="M711">
            <v>77</v>
          </cell>
        </row>
        <row r="712">
          <cell r="B712">
            <v>5983474</v>
          </cell>
          <cell r="M712">
            <v>70</v>
          </cell>
        </row>
        <row r="713">
          <cell r="B713">
            <v>5983474</v>
          </cell>
          <cell r="M713">
            <v>70</v>
          </cell>
        </row>
        <row r="714">
          <cell r="B714">
            <v>5983710</v>
          </cell>
          <cell r="M714">
            <v>400</v>
          </cell>
        </row>
        <row r="715">
          <cell r="B715">
            <v>5984035</v>
          </cell>
          <cell r="M715">
            <v>1080</v>
          </cell>
        </row>
        <row r="716">
          <cell r="B716">
            <v>5984035</v>
          </cell>
          <cell r="M716">
            <v>280</v>
          </cell>
        </row>
        <row r="717">
          <cell r="B717">
            <v>5984035</v>
          </cell>
          <cell r="M717">
            <v>40</v>
          </cell>
        </row>
        <row r="718">
          <cell r="B718">
            <v>5987471</v>
          </cell>
          <cell r="M718">
            <v>144</v>
          </cell>
        </row>
        <row r="719">
          <cell r="B719">
            <v>5987471</v>
          </cell>
          <cell r="M719">
            <v>432</v>
          </cell>
        </row>
        <row r="720">
          <cell r="B720">
            <v>5987471</v>
          </cell>
          <cell r="M720">
            <v>144</v>
          </cell>
        </row>
        <row r="721">
          <cell r="B721">
            <v>6003833</v>
          </cell>
          <cell r="M721">
            <v>480</v>
          </cell>
        </row>
        <row r="722">
          <cell r="B722">
            <v>6003833</v>
          </cell>
          <cell r="M722">
            <v>96</v>
          </cell>
        </row>
        <row r="723">
          <cell r="B723">
            <v>6003833</v>
          </cell>
          <cell r="M723">
            <v>156</v>
          </cell>
        </row>
        <row r="724">
          <cell r="B724">
            <v>6038331</v>
          </cell>
          <cell r="M724">
            <v>696</v>
          </cell>
        </row>
        <row r="725">
          <cell r="B725">
            <v>6038331</v>
          </cell>
          <cell r="M725">
            <v>360</v>
          </cell>
        </row>
        <row r="726">
          <cell r="B726">
            <v>6221571</v>
          </cell>
          <cell r="M726">
            <v>150</v>
          </cell>
        </row>
        <row r="727">
          <cell r="B727">
            <v>6565934</v>
          </cell>
          <cell r="M727">
            <v>156</v>
          </cell>
        </row>
        <row r="728">
          <cell r="B728">
            <v>6565934</v>
          </cell>
          <cell r="M728">
            <v>68</v>
          </cell>
        </row>
        <row r="729">
          <cell r="B729">
            <v>6565934</v>
          </cell>
          <cell r="M729">
            <v>48</v>
          </cell>
        </row>
        <row r="730">
          <cell r="B730">
            <v>7063872</v>
          </cell>
          <cell r="M730">
            <v>-40</v>
          </cell>
        </row>
        <row r="731">
          <cell r="B731">
            <v>7063872</v>
          </cell>
          <cell r="M731">
            <v>2360</v>
          </cell>
        </row>
        <row r="732">
          <cell r="B732">
            <v>7139094</v>
          </cell>
          <cell r="M732">
            <v>5200</v>
          </cell>
        </row>
        <row r="733">
          <cell r="B733">
            <v>7139094</v>
          </cell>
          <cell r="M733">
            <v>600</v>
          </cell>
        </row>
        <row r="734">
          <cell r="B734">
            <v>7404432</v>
          </cell>
          <cell r="M734">
            <v>4320</v>
          </cell>
        </row>
        <row r="735">
          <cell r="B735">
            <v>7592096</v>
          </cell>
          <cell r="M735">
            <v>2532</v>
          </cell>
        </row>
        <row r="736">
          <cell r="B736">
            <v>7592096</v>
          </cell>
          <cell r="M736">
            <v>828</v>
          </cell>
        </row>
        <row r="737">
          <cell r="B737">
            <v>7592096</v>
          </cell>
          <cell r="M737">
            <v>768</v>
          </cell>
        </row>
        <row r="738">
          <cell r="B738">
            <v>1534774</v>
          </cell>
          <cell r="M738">
            <v>5960</v>
          </cell>
        </row>
        <row r="739">
          <cell r="B739">
            <v>1534774</v>
          </cell>
          <cell r="M739">
            <v>1600</v>
          </cell>
        </row>
        <row r="740">
          <cell r="B740">
            <v>1534774</v>
          </cell>
          <cell r="M740">
            <v>1920</v>
          </cell>
        </row>
        <row r="741">
          <cell r="B741">
            <v>2087232</v>
          </cell>
          <cell r="M741">
            <v>24</v>
          </cell>
        </row>
        <row r="742">
          <cell r="B742">
            <v>2290434</v>
          </cell>
          <cell r="M742">
            <v>80</v>
          </cell>
        </row>
        <row r="743">
          <cell r="B743">
            <v>2391754</v>
          </cell>
          <cell r="M743">
            <v>23240</v>
          </cell>
        </row>
        <row r="744">
          <cell r="B744">
            <v>2391754</v>
          </cell>
          <cell r="M744">
            <v>11360</v>
          </cell>
        </row>
        <row r="745">
          <cell r="B745">
            <v>2522932</v>
          </cell>
          <cell r="M745">
            <v>14000</v>
          </cell>
        </row>
        <row r="746">
          <cell r="B746">
            <v>2522932</v>
          </cell>
          <cell r="M746">
            <v>1700</v>
          </cell>
        </row>
        <row r="747">
          <cell r="B747">
            <v>5786213</v>
          </cell>
          <cell r="M747">
            <v>292</v>
          </cell>
        </row>
        <row r="748">
          <cell r="B748">
            <v>5786213</v>
          </cell>
          <cell r="M748">
            <v>20</v>
          </cell>
        </row>
        <row r="749">
          <cell r="B749">
            <v>5839834</v>
          </cell>
          <cell r="M749">
            <v>780</v>
          </cell>
        </row>
        <row r="750">
          <cell r="B750">
            <v>5839834</v>
          </cell>
          <cell r="M750">
            <v>169</v>
          </cell>
        </row>
        <row r="751">
          <cell r="B751">
            <v>5845132</v>
          </cell>
          <cell r="M751">
            <v>48</v>
          </cell>
        </row>
        <row r="752">
          <cell r="B752">
            <v>5864031</v>
          </cell>
          <cell r="M752">
            <v>45</v>
          </cell>
        </row>
        <row r="753">
          <cell r="B753">
            <v>5864031</v>
          </cell>
          <cell r="M753">
            <v>105</v>
          </cell>
        </row>
        <row r="754">
          <cell r="B754">
            <v>5870533</v>
          </cell>
          <cell r="M754">
            <v>12</v>
          </cell>
        </row>
        <row r="755">
          <cell r="B755">
            <v>5870533</v>
          </cell>
          <cell r="M755">
            <v>54</v>
          </cell>
        </row>
        <row r="756">
          <cell r="B756">
            <v>5870692</v>
          </cell>
          <cell r="M756">
            <v>240</v>
          </cell>
        </row>
        <row r="757">
          <cell r="B757">
            <v>5870692</v>
          </cell>
          <cell r="M757">
            <v>36</v>
          </cell>
        </row>
        <row r="758">
          <cell r="B758">
            <v>5872530</v>
          </cell>
          <cell r="M758">
            <v>48</v>
          </cell>
        </row>
        <row r="759">
          <cell r="B759">
            <v>5905313</v>
          </cell>
          <cell r="M759">
            <v>18</v>
          </cell>
        </row>
        <row r="760">
          <cell r="B760">
            <v>5920151</v>
          </cell>
          <cell r="M760">
            <v>48</v>
          </cell>
        </row>
        <row r="761">
          <cell r="B761">
            <v>5969953</v>
          </cell>
          <cell r="M761">
            <v>984</v>
          </cell>
        </row>
        <row r="762">
          <cell r="B762">
            <v>5969953</v>
          </cell>
          <cell r="M762">
            <v>288</v>
          </cell>
        </row>
        <row r="763">
          <cell r="B763">
            <v>5969953</v>
          </cell>
          <cell r="M763">
            <v>408</v>
          </cell>
        </row>
        <row r="764">
          <cell r="B764">
            <v>5970731</v>
          </cell>
          <cell r="M764">
            <v>120</v>
          </cell>
        </row>
        <row r="765">
          <cell r="B765">
            <v>5974591</v>
          </cell>
          <cell r="M765">
            <v>80</v>
          </cell>
        </row>
        <row r="766">
          <cell r="B766">
            <v>5978950</v>
          </cell>
          <cell r="M766">
            <v>372</v>
          </cell>
        </row>
        <row r="767">
          <cell r="B767">
            <v>5978950</v>
          </cell>
          <cell r="M767">
            <v>252</v>
          </cell>
        </row>
        <row r="768">
          <cell r="B768">
            <v>5978950</v>
          </cell>
          <cell r="M768">
            <v>84</v>
          </cell>
        </row>
        <row r="769">
          <cell r="B769">
            <v>5982853</v>
          </cell>
          <cell r="M769">
            <v>231</v>
          </cell>
        </row>
        <row r="770">
          <cell r="B770">
            <v>5983474</v>
          </cell>
          <cell r="M770">
            <v>350</v>
          </cell>
        </row>
        <row r="771">
          <cell r="B771">
            <v>5983474</v>
          </cell>
          <cell r="M771">
            <v>70</v>
          </cell>
        </row>
        <row r="772">
          <cell r="B772">
            <v>5984035</v>
          </cell>
          <cell r="M772">
            <v>680</v>
          </cell>
        </row>
        <row r="773">
          <cell r="B773">
            <v>5984035</v>
          </cell>
          <cell r="M773">
            <v>440</v>
          </cell>
        </row>
        <row r="774">
          <cell r="B774">
            <v>5984035</v>
          </cell>
          <cell r="M774">
            <v>522</v>
          </cell>
        </row>
        <row r="775">
          <cell r="B775">
            <v>5987471</v>
          </cell>
          <cell r="M775">
            <v>504</v>
          </cell>
        </row>
        <row r="776">
          <cell r="B776">
            <v>5987471</v>
          </cell>
          <cell r="M776">
            <v>144</v>
          </cell>
        </row>
        <row r="777">
          <cell r="B777">
            <v>5987471</v>
          </cell>
          <cell r="M777">
            <v>144</v>
          </cell>
        </row>
        <row r="778">
          <cell r="B778">
            <v>6003833</v>
          </cell>
          <cell r="M778">
            <v>480</v>
          </cell>
        </row>
        <row r="779">
          <cell r="B779">
            <v>6003833</v>
          </cell>
          <cell r="M779">
            <v>228</v>
          </cell>
        </row>
        <row r="780">
          <cell r="B780">
            <v>6003833</v>
          </cell>
          <cell r="M780">
            <v>84</v>
          </cell>
        </row>
        <row r="781">
          <cell r="B781">
            <v>6038331</v>
          </cell>
          <cell r="M781">
            <v>816</v>
          </cell>
        </row>
        <row r="782">
          <cell r="B782">
            <v>6038331</v>
          </cell>
          <cell r="M782">
            <v>348</v>
          </cell>
        </row>
        <row r="783">
          <cell r="B783">
            <v>6565934</v>
          </cell>
          <cell r="M783">
            <v>168</v>
          </cell>
        </row>
        <row r="784">
          <cell r="B784">
            <v>6565934</v>
          </cell>
          <cell r="M784">
            <v>24</v>
          </cell>
        </row>
        <row r="785">
          <cell r="B785">
            <v>6565934</v>
          </cell>
          <cell r="M785">
            <v>4</v>
          </cell>
        </row>
        <row r="786">
          <cell r="B786">
            <v>7139094</v>
          </cell>
          <cell r="M786">
            <v>3000</v>
          </cell>
        </row>
        <row r="787">
          <cell r="B787">
            <v>7139094</v>
          </cell>
          <cell r="M787">
            <v>200</v>
          </cell>
        </row>
        <row r="788">
          <cell r="B788">
            <v>7139094</v>
          </cell>
          <cell r="M788">
            <v>200</v>
          </cell>
        </row>
        <row r="789">
          <cell r="B789">
            <v>7404432</v>
          </cell>
          <cell r="M789">
            <v>5720</v>
          </cell>
        </row>
        <row r="790">
          <cell r="B790">
            <v>7410613</v>
          </cell>
          <cell r="M790">
            <v>40</v>
          </cell>
        </row>
        <row r="791">
          <cell r="B791">
            <v>7592096</v>
          </cell>
          <cell r="M791">
            <v>3600</v>
          </cell>
        </row>
        <row r="792">
          <cell r="B792">
            <v>7592096</v>
          </cell>
          <cell r="M792">
            <v>1224</v>
          </cell>
        </row>
        <row r="793">
          <cell r="B793">
            <v>7592096</v>
          </cell>
          <cell r="M793">
            <v>708</v>
          </cell>
        </row>
        <row r="794">
          <cell r="B794">
            <v>1534774</v>
          </cell>
          <cell r="M794">
            <v>3060</v>
          </cell>
        </row>
        <row r="795">
          <cell r="B795">
            <v>1534774</v>
          </cell>
          <cell r="M795">
            <v>1120</v>
          </cell>
        </row>
        <row r="796">
          <cell r="B796">
            <v>1534774</v>
          </cell>
          <cell r="M796">
            <v>1040</v>
          </cell>
        </row>
        <row r="797">
          <cell r="B797">
            <v>2087232</v>
          </cell>
          <cell r="M797">
            <v>18</v>
          </cell>
        </row>
        <row r="798">
          <cell r="B798">
            <v>2308504</v>
          </cell>
          <cell r="M798">
            <v>60</v>
          </cell>
        </row>
        <row r="799">
          <cell r="B799">
            <v>2391754</v>
          </cell>
          <cell r="M799">
            <v>1200</v>
          </cell>
        </row>
        <row r="800">
          <cell r="B800">
            <v>2391754</v>
          </cell>
          <cell r="M800">
            <v>9560</v>
          </cell>
        </row>
        <row r="801">
          <cell r="B801">
            <v>2522932</v>
          </cell>
          <cell r="M801">
            <v>20240</v>
          </cell>
        </row>
        <row r="802">
          <cell r="B802">
            <v>2522932</v>
          </cell>
          <cell r="M802">
            <v>4640</v>
          </cell>
        </row>
        <row r="803">
          <cell r="B803">
            <v>5786213</v>
          </cell>
          <cell r="M803">
            <v>328</v>
          </cell>
        </row>
        <row r="804">
          <cell r="B804">
            <v>5839834</v>
          </cell>
          <cell r="M804">
            <v>732</v>
          </cell>
        </row>
        <row r="805">
          <cell r="B805">
            <v>5839834</v>
          </cell>
          <cell r="M805">
            <v>144</v>
          </cell>
        </row>
        <row r="806">
          <cell r="B806">
            <v>5845132</v>
          </cell>
          <cell r="M806">
            <v>160</v>
          </cell>
        </row>
        <row r="807">
          <cell r="B807">
            <v>5860311</v>
          </cell>
          <cell r="M807">
            <v>-150</v>
          </cell>
        </row>
        <row r="808">
          <cell r="B808">
            <v>5864031</v>
          </cell>
          <cell r="M808">
            <v>210</v>
          </cell>
        </row>
        <row r="809">
          <cell r="B809">
            <v>5864031</v>
          </cell>
          <cell r="M809">
            <v>210</v>
          </cell>
        </row>
        <row r="810">
          <cell r="B810">
            <v>5870533</v>
          </cell>
          <cell r="M810">
            <v>30</v>
          </cell>
        </row>
        <row r="811">
          <cell r="B811">
            <v>5870692</v>
          </cell>
          <cell r="M811">
            <v>228</v>
          </cell>
        </row>
        <row r="812">
          <cell r="B812">
            <v>5870692</v>
          </cell>
          <cell r="M812">
            <v>300</v>
          </cell>
        </row>
        <row r="813">
          <cell r="B813">
            <v>5872530</v>
          </cell>
          <cell r="M813">
            <v>84</v>
          </cell>
        </row>
        <row r="814">
          <cell r="B814">
            <v>5872530</v>
          </cell>
          <cell r="M814">
            <v>24</v>
          </cell>
        </row>
        <row r="815">
          <cell r="B815">
            <v>5905050</v>
          </cell>
          <cell r="M815">
            <v>144</v>
          </cell>
        </row>
        <row r="816">
          <cell r="B816">
            <v>5905050</v>
          </cell>
          <cell r="M816">
            <v>48</v>
          </cell>
        </row>
        <row r="817">
          <cell r="B817">
            <v>5969953</v>
          </cell>
          <cell r="M817">
            <v>1656</v>
          </cell>
        </row>
        <row r="818">
          <cell r="B818">
            <v>5969953</v>
          </cell>
          <cell r="M818">
            <v>360</v>
          </cell>
        </row>
        <row r="819">
          <cell r="B819">
            <v>5969953</v>
          </cell>
          <cell r="M819">
            <v>384</v>
          </cell>
        </row>
        <row r="820">
          <cell r="B820">
            <v>5970731</v>
          </cell>
          <cell r="M820">
            <v>80</v>
          </cell>
        </row>
        <row r="821">
          <cell r="B821">
            <v>5974591</v>
          </cell>
          <cell r="M821">
            <v>160</v>
          </cell>
        </row>
        <row r="822">
          <cell r="B822">
            <v>5978950</v>
          </cell>
          <cell r="M822">
            <v>348</v>
          </cell>
        </row>
        <row r="823">
          <cell r="B823">
            <v>5978950</v>
          </cell>
          <cell r="M823">
            <v>96</v>
          </cell>
        </row>
        <row r="824">
          <cell r="B824">
            <v>5978950</v>
          </cell>
          <cell r="M824">
            <v>60</v>
          </cell>
        </row>
        <row r="825">
          <cell r="B825">
            <v>5982853</v>
          </cell>
          <cell r="M825">
            <v>77</v>
          </cell>
        </row>
        <row r="826">
          <cell r="B826">
            <v>5982853</v>
          </cell>
          <cell r="M826">
            <v>154</v>
          </cell>
        </row>
        <row r="827">
          <cell r="B827">
            <v>5983474</v>
          </cell>
          <cell r="M827">
            <v>210</v>
          </cell>
        </row>
        <row r="828">
          <cell r="B828">
            <v>5984035</v>
          </cell>
          <cell r="M828">
            <v>1360</v>
          </cell>
        </row>
        <row r="829">
          <cell r="B829">
            <v>5984035</v>
          </cell>
          <cell r="M829">
            <v>280</v>
          </cell>
        </row>
        <row r="830">
          <cell r="B830">
            <v>5987471</v>
          </cell>
          <cell r="M830">
            <v>432</v>
          </cell>
        </row>
        <row r="831">
          <cell r="B831">
            <v>5987471</v>
          </cell>
          <cell r="M831">
            <v>432</v>
          </cell>
        </row>
        <row r="832">
          <cell r="B832">
            <v>5987471</v>
          </cell>
          <cell r="M832">
            <v>216</v>
          </cell>
        </row>
        <row r="833">
          <cell r="B833">
            <v>6003833</v>
          </cell>
          <cell r="M833">
            <v>312</v>
          </cell>
        </row>
        <row r="834">
          <cell r="B834">
            <v>6003833</v>
          </cell>
          <cell r="M834">
            <v>108</v>
          </cell>
        </row>
        <row r="835">
          <cell r="B835">
            <v>6003833</v>
          </cell>
          <cell r="M835">
            <v>204</v>
          </cell>
        </row>
        <row r="836">
          <cell r="B836">
            <v>6031531</v>
          </cell>
          <cell r="M836">
            <v>50</v>
          </cell>
        </row>
        <row r="837">
          <cell r="B837">
            <v>6038331</v>
          </cell>
          <cell r="M837">
            <v>624</v>
          </cell>
        </row>
        <row r="838">
          <cell r="B838">
            <v>6038331</v>
          </cell>
          <cell r="M838">
            <v>240</v>
          </cell>
        </row>
        <row r="839">
          <cell r="B839">
            <v>6112634</v>
          </cell>
          <cell r="M839">
            <v>50</v>
          </cell>
        </row>
        <row r="840">
          <cell r="B840">
            <v>6206515</v>
          </cell>
          <cell r="M840">
            <v>-480</v>
          </cell>
        </row>
        <row r="841">
          <cell r="B841">
            <v>6221571</v>
          </cell>
          <cell r="M841">
            <v>150</v>
          </cell>
        </row>
        <row r="842">
          <cell r="B842">
            <v>6565934</v>
          </cell>
          <cell r="M842">
            <v>129</v>
          </cell>
        </row>
        <row r="843">
          <cell r="B843">
            <v>6565934</v>
          </cell>
          <cell r="M843">
            <v>56</v>
          </cell>
        </row>
        <row r="844">
          <cell r="B844">
            <v>6565934</v>
          </cell>
          <cell r="M844">
            <v>32</v>
          </cell>
        </row>
        <row r="845">
          <cell r="B845">
            <v>7018052</v>
          </cell>
          <cell r="M845">
            <v>1</v>
          </cell>
        </row>
        <row r="846">
          <cell r="B846">
            <v>7592096</v>
          </cell>
          <cell r="M846">
            <v>2304</v>
          </cell>
        </row>
        <row r="847">
          <cell r="B847">
            <v>7592096</v>
          </cell>
          <cell r="M847">
            <v>528</v>
          </cell>
        </row>
        <row r="848">
          <cell r="B848">
            <v>7592096</v>
          </cell>
          <cell r="M848">
            <v>396</v>
          </cell>
        </row>
        <row r="849">
          <cell r="B849">
            <v>1534774</v>
          </cell>
          <cell r="M849">
            <v>3760</v>
          </cell>
        </row>
        <row r="850">
          <cell r="B850">
            <v>1534774</v>
          </cell>
          <cell r="M850">
            <v>1600</v>
          </cell>
        </row>
        <row r="851">
          <cell r="B851">
            <v>1534774</v>
          </cell>
          <cell r="M851">
            <v>920</v>
          </cell>
        </row>
        <row r="852">
          <cell r="B852">
            <v>2087232</v>
          </cell>
          <cell r="M852">
            <v>12</v>
          </cell>
        </row>
        <row r="853">
          <cell r="B853">
            <v>2308504</v>
          </cell>
          <cell r="M853">
            <v>36</v>
          </cell>
        </row>
        <row r="854">
          <cell r="B854">
            <v>2391754</v>
          </cell>
          <cell r="M854">
            <v>40</v>
          </cell>
        </row>
        <row r="855">
          <cell r="B855">
            <v>2391754</v>
          </cell>
          <cell r="M855">
            <v>6520</v>
          </cell>
        </row>
        <row r="856">
          <cell r="B856">
            <v>2522932</v>
          </cell>
          <cell r="M856">
            <v>27080</v>
          </cell>
        </row>
        <row r="857">
          <cell r="B857">
            <v>2522932</v>
          </cell>
          <cell r="M857">
            <v>3360</v>
          </cell>
        </row>
        <row r="858">
          <cell r="B858">
            <v>2522932</v>
          </cell>
          <cell r="M858">
            <v>8840</v>
          </cell>
        </row>
        <row r="859">
          <cell r="B859">
            <v>5786213</v>
          </cell>
          <cell r="M859">
            <v>240</v>
          </cell>
        </row>
        <row r="860">
          <cell r="B860">
            <v>5786213</v>
          </cell>
          <cell r="M860">
            <v>144</v>
          </cell>
        </row>
        <row r="861">
          <cell r="B861">
            <v>5839834</v>
          </cell>
          <cell r="M861">
            <v>804</v>
          </cell>
        </row>
        <row r="862">
          <cell r="B862">
            <v>5839834</v>
          </cell>
          <cell r="M862">
            <v>564</v>
          </cell>
        </row>
        <row r="863">
          <cell r="B863">
            <v>5845132</v>
          </cell>
          <cell r="M863">
            <v>88</v>
          </cell>
        </row>
        <row r="864">
          <cell r="B864">
            <v>5864031</v>
          </cell>
          <cell r="M864">
            <v>210</v>
          </cell>
        </row>
        <row r="865">
          <cell r="B865">
            <v>5864031</v>
          </cell>
          <cell r="M865">
            <v>225</v>
          </cell>
        </row>
        <row r="866">
          <cell r="B866">
            <v>5870533</v>
          </cell>
          <cell r="M866">
            <v>84</v>
          </cell>
        </row>
        <row r="867">
          <cell r="B867">
            <v>5870533</v>
          </cell>
          <cell r="M867">
            <v>30</v>
          </cell>
        </row>
        <row r="868">
          <cell r="B868">
            <v>5870692</v>
          </cell>
          <cell r="M868">
            <v>300</v>
          </cell>
        </row>
        <row r="869">
          <cell r="B869">
            <v>5870692</v>
          </cell>
          <cell r="M869">
            <v>312</v>
          </cell>
        </row>
        <row r="870">
          <cell r="B870">
            <v>5872530</v>
          </cell>
          <cell r="M870">
            <v>84</v>
          </cell>
        </row>
        <row r="871">
          <cell r="B871">
            <v>5872530</v>
          </cell>
          <cell r="M871">
            <v>36</v>
          </cell>
        </row>
        <row r="872">
          <cell r="B872">
            <v>5905050</v>
          </cell>
          <cell r="M872">
            <v>48</v>
          </cell>
        </row>
        <row r="873">
          <cell r="B873">
            <v>5920151</v>
          </cell>
          <cell r="M873">
            <v>24</v>
          </cell>
        </row>
        <row r="874">
          <cell r="B874">
            <v>5920151</v>
          </cell>
          <cell r="M874">
            <v>120</v>
          </cell>
        </row>
        <row r="875">
          <cell r="B875">
            <v>5969572</v>
          </cell>
          <cell r="M875">
            <v>234</v>
          </cell>
        </row>
        <row r="876">
          <cell r="B876">
            <v>5969953</v>
          </cell>
          <cell r="M876">
            <v>1440</v>
          </cell>
        </row>
        <row r="877">
          <cell r="B877">
            <v>5969953</v>
          </cell>
          <cell r="M877">
            <v>432</v>
          </cell>
        </row>
        <row r="878">
          <cell r="B878">
            <v>5969953</v>
          </cell>
          <cell r="M878">
            <v>528</v>
          </cell>
        </row>
        <row r="879">
          <cell r="B879">
            <v>5970731</v>
          </cell>
          <cell r="M879">
            <v>160</v>
          </cell>
        </row>
        <row r="880">
          <cell r="B880">
            <v>5974591</v>
          </cell>
          <cell r="M880">
            <v>260</v>
          </cell>
        </row>
        <row r="881">
          <cell r="B881">
            <v>5978950</v>
          </cell>
          <cell r="M881">
            <v>492</v>
          </cell>
        </row>
        <row r="882">
          <cell r="B882">
            <v>5978950</v>
          </cell>
          <cell r="M882">
            <v>180</v>
          </cell>
        </row>
        <row r="883">
          <cell r="B883">
            <v>5978950</v>
          </cell>
          <cell r="M883">
            <v>324</v>
          </cell>
        </row>
        <row r="884">
          <cell r="B884">
            <v>5982853</v>
          </cell>
          <cell r="M884">
            <v>154</v>
          </cell>
        </row>
        <row r="885">
          <cell r="B885">
            <v>5983474</v>
          </cell>
          <cell r="M885">
            <v>280</v>
          </cell>
        </row>
        <row r="886">
          <cell r="B886">
            <v>5983474</v>
          </cell>
          <cell r="M886">
            <v>70</v>
          </cell>
        </row>
        <row r="887">
          <cell r="B887">
            <v>5983710</v>
          </cell>
          <cell r="M887">
            <v>100</v>
          </cell>
        </row>
        <row r="888">
          <cell r="B888">
            <v>5984035</v>
          </cell>
          <cell r="M888">
            <v>2000</v>
          </cell>
        </row>
        <row r="889">
          <cell r="B889">
            <v>5984035</v>
          </cell>
          <cell r="M889">
            <v>360</v>
          </cell>
        </row>
        <row r="890">
          <cell r="B890">
            <v>5987471</v>
          </cell>
          <cell r="M890">
            <v>360</v>
          </cell>
        </row>
        <row r="891">
          <cell r="B891">
            <v>5987471</v>
          </cell>
          <cell r="M891">
            <v>504</v>
          </cell>
        </row>
        <row r="892">
          <cell r="B892">
            <v>5987471</v>
          </cell>
          <cell r="M892">
            <v>288</v>
          </cell>
        </row>
        <row r="893">
          <cell r="B893">
            <v>6003833</v>
          </cell>
          <cell r="M893">
            <v>648</v>
          </cell>
        </row>
        <row r="894">
          <cell r="B894">
            <v>6003833</v>
          </cell>
          <cell r="M894">
            <v>204</v>
          </cell>
        </row>
        <row r="895">
          <cell r="B895">
            <v>6003833</v>
          </cell>
          <cell r="M895">
            <v>168</v>
          </cell>
        </row>
        <row r="896">
          <cell r="B896">
            <v>6038331</v>
          </cell>
          <cell r="M896">
            <v>780</v>
          </cell>
        </row>
        <row r="897">
          <cell r="B897">
            <v>6038331</v>
          </cell>
          <cell r="M897">
            <v>456</v>
          </cell>
        </row>
        <row r="898">
          <cell r="B898">
            <v>6565934</v>
          </cell>
          <cell r="M898">
            <v>140</v>
          </cell>
        </row>
        <row r="899">
          <cell r="B899">
            <v>6565934</v>
          </cell>
          <cell r="M899">
            <v>52</v>
          </cell>
        </row>
        <row r="900">
          <cell r="B900">
            <v>6565934</v>
          </cell>
          <cell r="M900">
            <v>44</v>
          </cell>
        </row>
        <row r="901">
          <cell r="B901">
            <v>7592096</v>
          </cell>
          <cell r="M901">
            <v>3192</v>
          </cell>
        </row>
        <row r="902">
          <cell r="B902">
            <v>7592096</v>
          </cell>
          <cell r="M902">
            <v>1992</v>
          </cell>
        </row>
        <row r="903">
          <cell r="B903">
            <v>7592096</v>
          </cell>
          <cell r="M903">
            <v>300</v>
          </cell>
        </row>
        <row r="904">
          <cell r="B904">
            <v>1534774</v>
          </cell>
          <cell r="M904">
            <v>2200</v>
          </cell>
        </row>
        <row r="905">
          <cell r="B905">
            <v>1534774</v>
          </cell>
          <cell r="M905">
            <v>1160</v>
          </cell>
        </row>
        <row r="906">
          <cell r="B906">
            <v>1534774</v>
          </cell>
          <cell r="M906">
            <v>400</v>
          </cell>
        </row>
        <row r="907">
          <cell r="B907">
            <v>2087232</v>
          </cell>
          <cell r="M907">
            <v>18</v>
          </cell>
        </row>
        <row r="908">
          <cell r="B908">
            <v>2308504</v>
          </cell>
          <cell r="M908">
            <v>72</v>
          </cell>
        </row>
        <row r="909">
          <cell r="B909">
            <v>2391754</v>
          </cell>
          <cell r="M909">
            <v>320</v>
          </cell>
        </row>
        <row r="910">
          <cell r="B910">
            <v>2391754</v>
          </cell>
          <cell r="M910">
            <v>160</v>
          </cell>
        </row>
        <row r="911">
          <cell r="B911">
            <v>2522932</v>
          </cell>
          <cell r="M911">
            <v>17520</v>
          </cell>
        </row>
        <row r="912">
          <cell r="B912">
            <v>2522932</v>
          </cell>
          <cell r="M912">
            <v>8680</v>
          </cell>
        </row>
        <row r="913">
          <cell r="B913">
            <v>2522932</v>
          </cell>
          <cell r="M913">
            <v>6040</v>
          </cell>
        </row>
        <row r="914">
          <cell r="B914">
            <v>5786213</v>
          </cell>
          <cell r="M914">
            <v>380</v>
          </cell>
        </row>
        <row r="915">
          <cell r="B915">
            <v>5786213</v>
          </cell>
          <cell r="M915">
            <v>16</v>
          </cell>
        </row>
        <row r="916">
          <cell r="B916">
            <v>5786213</v>
          </cell>
          <cell r="M916">
            <v>132</v>
          </cell>
        </row>
        <row r="917">
          <cell r="B917">
            <v>5839834</v>
          </cell>
          <cell r="M917">
            <v>576</v>
          </cell>
        </row>
        <row r="918">
          <cell r="B918">
            <v>5839834</v>
          </cell>
          <cell r="M918">
            <v>180</v>
          </cell>
        </row>
        <row r="919">
          <cell r="B919">
            <v>5845132</v>
          </cell>
          <cell r="M919">
            <v>112</v>
          </cell>
        </row>
        <row r="920">
          <cell r="B920">
            <v>5860311</v>
          </cell>
          <cell r="M920">
            <v>48</v>
          </cell>
        </row>
        <row r="921">
          <cell r="B921">
            <v>5864031</v>
          </cell>
          <cell r="M921">
            <v>150</v>
          </cell>
        </row>
        <row r="922">
          <cell r="B922">
            <v>5864031</v>
          </cell>
          <cell r="M922">
            <v>195</v>
          </cell>
        </row>
        <row r="923">
          <cell r="B923">
            <v>5870533</v>
          </cell>
          <cell r="M923">
            <v>30</v>
          </cell>
        </row>
        <row r="924">
          <cell r="B924">
            <v>5870533</v>
          </cell>
          <cell r="M924">
            <v>54</v>
          </cell>
        </row>
        <row r="925">
          <cell r="B925">
            <v>5870692</v>
          </cell>
          <cell r="M925">
            <v>216</v>
          </cell>
        </row>
        <row r="926">
          <cell r="B926">
            <v>5870692</v>
          </cell>
          <cell r="M926">
            <v>228</v>
          </cell>
        </row>
        <row r="927">
          <cell r="B927">
            <v>5872530</v>
          </cell>
          <cell r="M927">
            <v>84</v>
          </cell>
        </row>
        <row r="928">
          <cell r="B928">
            <v>5905050</v>
          </cell>
          <cell r="M928">
            <v>72</v>
          </cell>
        </row>
        <row r="929">
          <cell r="B929">
            <v>5905313</v>
          </cell>
          <cell r="M929">
            <v>9</v>
          </cell>
        </row>
        <row r="930">
          <cell r="B930">
            <v>5920151</v>
          </cell>
          <cell r="M930">
            <v>48</v>
          </cell>
        </row>
        <row r="931">
          <cell r="B931">
            <v>5969953</v>
          </cell>
          <cell r="M931">
            <v>1080</v>
          </cell>
        </row>
        <row r="932">
          <cell r="B932">
            <v>5969953</v>
          </cell>
          <cell r="M932">
            <v>288</v>
          </cell>
        </row>
        <row r="933">
          <cell r="B933">
            <v>5969953</v>
          </cell>
          <cell r="M933">
            <v>648</v>
          </cell>
        </row>
        <row r="934">
          <cell r="B934">
            <v>5970731</v>
          </cell>
          <cell r="M934">
            <v>40</v>
          </cell>
        </row>
        <row r="935">
          <cell r="B935">
            <v>5974591</v>
          </cell>
          <cell r="M935">
            <v>260</v>
          </cell>
        </row>
        <row r="936">
          <cell r="B936">
            <v>5978950</v>
          </cell>
          <cell r="M936">
            <v>360</v>
          </cell>
        </row>
        <row r="937">
          <cell r="B937">
            <v>5978950</v>
          </cell>
          <cell r="M937">
            <v>132</v>
          </cell>
        </row>
        <row r="938">
          <cell r="B938">
            <v>5978950</v>
          </cell>
          <cell r="M938">
            <v>24</v>
          </cell>
        </row>
        <row r="939">
          <cell r="B939">
            <v>5982853</v>
          </cell>
          <cell r="M939">
            <v>77</v>
          </cell>
        </row>
        <row r="940">
          <cell r="B940">
            <v>5983474</v>
          </cell>
          <cell r="M940">
            <v>210</v>
          </cell>
        </row>
        <row r="941">
          <cell r="B941">
            <v>5983474</v>
          </cell>
          <cell r="M941">
            <v>70</v>
          </cell>
        </row>
        <row r="942">
          <cell r="B942">
            <v>5983474</v>
          </cell>
          <cell r="M942">
            <v>70</v>
          </cell>
        </row>
        <row r="943">
          <cell r="B943">
            <v>5983710</v>
          </cell>
          <cell r="M943">
            <v>50</v>
          </cell>
        </row>
        <row r="944">
          <cell r="B944">
            <v>5984035</v>
          </cell>
          <cell r="M944">
            <v>1560</v>
          </cell>
        </row>
        <row r="945">
          <cell r="B945">
            <v>5984035</v>
          </cell>
          <cell r="M945">
            <v>240</v>
          </cell>
        </row>
        <row r="946">
          <cell r="B946">
            <v>5987471</v>
          </cell>
          <cell r="M946">
            <v>288</v>
          </cell>
        </row>
        <row r="947">
          <cell r="B947">
            <v>5987471</v>
          </cell>
          <cell r="M947">
            <v>72</v>
          </cell>
        </row>
        <row r="948">
          <cell r="B948">
            <v>6003833</v>
          </cell>
          <cell r="M948">
            <v>324</v>
          </cell>
        </row>
        <row r="949">
          <cell r="B949">
            <v>6003833</v>
          </cell>
          <cell r="M949">
            <v>84</v>
          </cell>
        </row>
        <row r="950">
          <cell r="B950">
            <v>6003833</v>
          </cell>
          <cell r="M950">
            <v>84</v>
          </cell>
        </row>
        <row r="951">
          <cell r="B951">
            <v>6038331</v>
          </cell>
          <cell r="M951">
            <v>756</v>
          </cell>
        </row>
        <row r="952">
          <cell r="B952">
            <v>6038331</v>
          </cell>
          <cell r="M952">
            <v>408</v>
          </cell>
        </row>
        <row r="953">
          <cell r="B953">
            <v>6565934</v>
          </cell>
          <cell r="M953">
            <v>254</v>
          </cell>
        </row>
        <row r="954">
          <cell r="B954">
            <v>6565934</v>
          </cell>
          <cell r="M954">
            <v>16</v>
          </cell>
        </row>
        <row r="955">
          <cell r="B955">
            <v>6565934</v>
          </cell>
          <cell r="M955">
            <v>4</v>
          </cell>
        </row>
        <row r="956">
          <cell r="B956">
            <v>7404432</v>
          </cell>
          <cell r="M956">
            <v>-12</v>
          </cell>
        </row>
        <row r="957">
          <cell r="B957">
            <v>7592096</v>
          </cell>
          <cell r="M957">
            <v>3672</v>
          </cell>
        </row>
        <row r="958">
          <cell r="B958">
            <v>7592096</v>
          </cell>
          <cell r="M958">
            <v>1008</v>
          </cell>
        </row>
        <row r="959">
          <cell r="B959">
            <v>7592096</v>
          </cell>
          <cell r="M959">
            <v>708</v>
          </cell>
        </row>
        <row r="960">
          <cell r="B960">
            <v>1534774</v>
          </cell>
          <cell r="M960">
            <v>6520</v>
          </cell>
        </row>
        <row r="961">
          <cell r="B961">
            <v>1534774</v>
          </cell>
          <cell r="M961">
            <v>1480</v>
          </cell>
        </row>
        <row r="962">
          <cell r="B962">
            <v>1534774</v>
          </cell>
          <cell r="M962">
            <v>1160</v>
          </cell>
        </row>
        <row r="963">
          <cell r="B963">
            <v>2087232</v>
          </cell>
          <cell r="M963">
            <v>12</v>
          </cell>
        </row>
        <row r="964">
          <cell r="B964">
            <v>2308504</v>
          </cell>
          <cell r="M964">
            <v>96</v>
          </cell>
        </row>
        <row r="965">
          <cell r="B965">
            <v>2391754</v>
          </cell>
          <cell r="M965">
            <v>13720</v>
          </cell>
        </row>
        <row r="966">
          <cell r="B966">
            <v>2522932</v>
          </cell>
          <cell r="M966">
            <v>22320</v>
          </cell>
        </row>
        <row r="967">
          <cell r="B967">
            <v>2522932</v>
          </cell>
          <cell r="M967">
            <v>9960</v>
          </cell>
        </row>
        <row r="968">
          <cell r="B968">
            <v>2522932</v>
          </cell>
          <cell r="M968">
            <v>6440</v>
          </cell>
        </row>
        <row r="969">
          <cell r="B969">
            <v>5786213</v>
          </cell>
          <cell r="M969">
            <v>284</v>
          </cell>
        </row>
        <row r="970">
          <cell r="B970">
            <v>5786213</v>
          </cell>
          <cell r="M970">
            <v>200</v>
          </cell>
        </row>
        <row r="971">
          <cell r="B971">
            <v>5786213</v>
          </cell>
          <cell r="M971">
            <v>112</v>
          </cell>
        </row>
        <row r="972">
          <cell r="B972">
            <v>5839834</v>
          </cell>
          <cell r="M972">
            <v>792</v>
          </cell>
        </row>
        <row r="973">
          <cell r="B973">
            <v>5839834</v>
          </cell>
          <cell r="M973">
            <v>228</v>
          </cell>
        </row>
        <row r="974">
          <cell r="B974">
            <v>5845132</v>
          </cell>
          <cell r="M974">
            <v>88</v>
          </cell>
        </row>
        <row r="975">
          <cell r="B975">
            <v>5860311</v>
          </cell>
          <cell r="M975">
            <v>612</v>
          </cell>
        </row>
        <row r="976">
          <cell r="B976">
            <v>5864031</v>
          </cell>
          <cell r="M976">
            <v>180</v>
          </cell>
        </row>
        <row r="977">
          <cell r="B977">
            <v>5864031</v>
          </cell>
          <cell r="M977">
            <v>60</v>
          </cell>
        </row>
        <row r="978">
          <cell r="B978">
            <v>5870533</v>
          </cell>
          <cell r="M978">
            <v>36</v>
          </cell>
        </row>
        <row r="979">
          <cell r="B979">
            <v>5870533</v>
          </cell>
          <cell r="M979">
            <v>12</v>
          </cell>
        </row>
        <row r="980">
          <cell r="B980">
            <v>5870692</v>
          </cell>
          <cell r="M980">
            <v>324</v>
          </cell>
        </row>
        <row r="981">
          <cell r="B981">
            <v>5870692</v>
          </cell>
          <cell r="M981">
            <v>240</v>
          </cell>
        </row>
        <row r="982">
          <cell r="B982">
            <v>5872530</v>
          </cell>
          <cell r="M982">
            <v>12</v>
          </cell>
        </row>
        <row r="983">
          <cell r="B983">
            <v>5872530</v>
          </cell>
          <cell r="M983">
            <v>48</v>
          </cell>
        </row>
        <row r="984">
          <cell r="B984">
            <v>5905050</v>
          </cell>
          <cell r="M984">
            <v>24</v>
          </cell>
        </row>
        <row r="985">
          <cell r="B985">
            <v>5920151</v>
          </cell>
          <cell r="M985">
            <v>48</v>
          </cell>
        </row>
        <row r="986">
          <cell r="B986">
            <v>5920151</v>
          </cell>
          <cell r="M986">
            <v>24</v>
          </cell>
        </row>
        <row r="987">
          <cell r="B987">
            <v>5969953</v>
          </cell>
          <cell r="M987">
            <v>936</v>
          </cell>
        </row>
        <row r="988">
          <cell r="B988">
            <v>5969953</v>
          </cell>
          <cell r="M988">
            <v>240</v>
          </cell>
        </row>
        <row r="989">
          <cell r="B989">
            <v>5969953</v>
          </cell>
          <cell r="M989">
            <v>384</v>
          </cell>
        </row>
        <row r="990">
          <cell r="B990">
            <v>5970731</v>
          </cell>
          <cell r="M990">
            <v>200</v>
          </cell>
        </row>
        <row r="991">
          <cell r="B991">
            <v>5974591</v>
          </cell>
          <cell r="M991">
            <v>180</v>
          </cell>
        </row>
        <row r="992">
          <cell r="B992">
            <v>5978950</v>
          </cell>
          <cell r="M992">
            <v>468</v>
          </cell>
        </row>
        <row r="993">
          <cell r="B993">
            <v>5978950</v>
          </cell>
          <cell r="M993">
            <v>192</v>
          </cell>
        </row>
        <row r="994">
          <cell r="B994">
            <v>5978950</v>
          </cell>
          <cell r="M994">
            <v>132</v>
          </cell>
        </row>
        <row r="995">
          <cell r="B995">
            <v>5983474</v>
          </cell>
          <cell r="M995">
            <v>210</v>
          </cell>
        </row>
        <row r="996">
          <cell r="B996">
            <v>5983474</v>
          </cell>
          <cell r="M996">
            <v>140</v>
          </cell>
        </row>
        <row r="997">
          <cell r="B997">
            <v>5984035</v>
          </cell>
          <cell r="M997">
            <v>640</v>
          </cell>
        </row>
        <row r="998">
          <cell r="B998">
            <v>5987471</v>
          </cell>
          <cell r="M998">
            <v>360</v>
          </cell>
        </row>
        <row r="999">
          <cell r="B999">
            <v>5987471</v>
          </cell>
          <cell r="M999">
            <v>576</v>
          </cell>
        </row>
        <row r="1000">
          <cell r="B1000">
            <v>5987471</v>
          </cell>
          <cell r="M1000">
            <v>144</v>
          </cell>
        </row>
        <row r="1001">
          <cell r="B1001">
            <v>6003833</v>
          </cell>
          <cell r="M1001">
            <v>252</v>
          </cell>
        </row>
        <row r="1002">
          <cell r="B1002">
            <v>6003833</v>
          </cell>
          <cell r="M1002">
            <v>132</v>
          </cell>
        </row>
        <row r="1003">
          <cell r="B1003">
            <v>6003833</v>
          </cell>
          <cell r="M1003">
            <v>144</v>
          </cell>
        </row>
        <row r="1004">
          <cell r="B1004">
            <v>6038331</v>
          </cell>
          <cell r="M1004">
            <v>732</v>
          </cell>
        </row>
        <row r="1005">
          <cell r="B1005">
            <v>6038331</v>
          </cell>
          <cell r="M1005">
            <v>240</v>
          </cell>
        </row>
        <row r="1006">
          <cell r="B1006">
            <v>6206515</v>
          </cell>
          <cell r="M1006">
            <v>900</v>
          </cell>
        </row>
        <row r="1007">
          <cell r="B1007">
            <v>6565934</v>
          </cell>
          <cell r="M1007">
            <v>168</v>
          </cell>
        </row>
        <row r="1008">
          <cell r="B1008">
            <v>6565934</v>
          </cell>
          <cell r="M1008">
            <v>60</v>
          </cell>
        </row>
        <row r="1009">
          <cell r="B1009">
            <v>6565934</v>
          </cell>
          <cell r="M1009">
            <v>24</v>
          </cell>
        </row>
        <row r="1010">
          <cell r="B1010">
            <v>7018052</v>
          </cell>
          <cell r="M1010">
            <v>1</v>
          </cell>
        </row>
        <row r="1011">
          <cell r="B1011">
            <v>7592096</v>
          </cell>
          <cell r="M1011">
            <v>3336</v>
          </cell>
        </row>
        <row r="1012">
          <cell r="B1012">
            <v>7592096</v>
          </cell>
          <cell r="M1012">
            <v>1008</v>
          </cell>
        </row>
        <row r="1013">
          <cell r="B1013">
            <v>7592096</v>
          </cell>
          <cell r="M1013">
            <v>1512</v>
          </cell>
        </row>
        <row r="1014">
          <cell r="B1014">
            <v>1534774</v>
          </cell>
          <cell r="M1014">
            <v>4280</v>
          </cell>
        </row>
        <row r="1015">
          <cell r="B1015">
            <v>1534774</v>
          </cell>
          <cell r="M1015">
            <v>2440</v>
          </cell>
        </row>
        <row r="1016">
          <cell r="B1016">
            <v>1534774</v>
          </cell>
          <cell r="M1016">
            <v>1560</v>
          </cell>
        </row>
        <row r="1017">
          <cell r="B1017">
            <v>2087232</v>
          </cell>
          <cell r="M1017">
            <v>12</v>
          </cell>
        </row>
        <row r="1018">
          <cell r="B1018">
            <v>2308504</v>
          </cell>
          <cell r="M1018">
            <v>84</v>
          </cell>
        </row>
        <row r="1019">
          <cell r="B1019">
            <v>2391754</v>
          </cell>
          <cell r="M1019">
            <v>29280</v>
          </cell>
        </row>
        <row r="1020">
          <cell r="B1020">
            <v>2391754</v>
          </cell>
          <cell r="M1020">
            <v>4440</v>
          </cell>
        </row>
        <row r="1021">
          <cell r="B1021">
            <v>2522932</v>
          </cell>
          <cell r="M1021">
            <v>160</v>
          </cell>
        </row>
        <row r="1022">
          <cell r="B1022">
            <v>2522932</v>
          </cell>
          <cell r="M1022">
            <v>2960</v>
          </cell>
        </row>
        <row r="1023">
          <cell r="B1023">
            <v>2522932</v>
          </cell>
          <cell r="M1023">
            <v>7520</v>
          </cell>
        </row>
        <row r="1024">
          <cell r="B1024">
            <v>5786213</v>
          </cell>
          <cell r="M1024">
            <v>317</v>
          </cell>
        </row>
        <row r="1025">
          <cell r="B1025">
            <v>5786213</v>
          </cell>
          <cell r="M1025">
            <v>124</v>
          </cell>
        </row>
        <row r="1026">
          <cell r="B1026">
            <v>5786213</v>
          </cell>
          <cell r="M1026">
            <v>100</v>
          </cell>
        </row>
        <row r="1027">
          <cell r="B1027">
            <v>5839834</v>
          </cell>
          <cell r="M1027">
            <v>912</v>
          </cell>
        </row>
        <row r="1028">
          <cell r="B1028">
            <v>5839834</v>
          </cell>
          <cell r="M1028">
            <v>204</v>
          </cell>
        </row>
        <row r="1029">
          <cell r="B1029">
            <v>5845132</v>
          </cell>
          <cell r="M1029">
            <v>56</v>
          </cell>
        </row>
        <row r="1030">
          <cell r="B1030">
            <v>5864031</v>
          </cell>
          <cell r="M1030">
            <v>120</v>
          </cell>
        </row>
        <row r="1031">
          <cell r="B1031">
            <v>5864031</v>
          </cell>
          <cell r="M1031">
            <v>60</v>
          </cell>
        </row>
        <row r="1032">
          <cell r="B1032">
            <v>5870533</v>
          </cell>
          <cell r="M1032">
            <v>18</v>
          </cell>
        </row>
        <row r="1033">
          <cell r="B1033">
            <v>5870692</v>
          </cell>
          <cell r="M1033">
            <v>132</v>
          </cell>
        </row>
        <row r="1034">
          <cell r="B1034">
            <v>5870692</v>
          </cell>
          <cell r="M1034">
            <v>180</v>
          </cell>
        </row>
        <row r="1035">
          <cell r="B1035">
            <v>5872530</v>
          </cell>
          <cell r="M1035">
            <v>36</v>
          </cell>
        </row>
        <row r="1036">
          <cell r="B1036">
            <v>5872530</v>
          </cell>
          <cell r="M1036">
            <v>72</v>
          </cell>
        </row>
        <row r="1037">
          <cell r="B1037">
            <v>5872530</v>
          </cell>
          <cell r="M1037">
            <v>12</v>
          </cell>
        </row>
        <row r="1038">
          <cell r="B1038">
            <v>5905050</v>
          </cell>
          <cell r="M1038">
            <v>24</v>
          </cell>
        </row>
        <row r="1039">
          <cell r="B1039">
            <v>5905313</v>
          </cell>
          <cell r="M1039">
            <v>180</v>
          </cell>
        </row>
        <row r="1040">
          <cell r="B1040">
            <v>5920151</v>
          </cell>
          <cell r="M1040">
            <v>48</v>
          </cell>
        </row>
        <row r="1041">
          <cell r="B1041">
            <v>5969953</v>
          </cell>
          <cell r="M1041">
            <v>1104</v>
          </cell>
        </row>
        <row r="1042">
          <cell r="B1042">
            <v>5969953</v>
          </cell>
          <cell r="M1042">
            <v>336</v>
          </cell>
        </row>
        <row r="1043">
          <cell r="B1043">
            <v>5969953</v>
          </cell>
          <cell r="M1043">
            <v>240</v>
          </cell>
        </row>
        <row r="1044">
          <cell r="B1044">
            <v>5974591</v>
          </cell>
          <cell r="M1044">
            <v>160</v>
          </cell>
        </row>
        <row r="1045">
          <cell r="B1045">
            <v>5978950</v>
          </cell>
          <cell r="M1045">
            <v>276</v>
          </cell>
        </row>
        <row r="1046">
          <cell r="B1046">
            <v>5978950</v>
          </cell>
          <cell r="M1046">
            <v>84</v>
          </cell>
        </row>
        <row r="1047">
          <cell r="B1047">
            <v>5978950</v>
          </cell>
          <cell r="M1047">
            <v>132</v>
          </cell>
        </row>
        <row r="1048">
          <cell r="B1048">
            <v>5982853</v>
          </cell>
          <cell r="M1048">
            <v>231</v>
          </cell>
        </row>
        <row r="1049">
          <cell r="B1049">
            <v>5982853</v>
          </cell>
          <cell r="M1049">
            <v>77</v>
          </cell>
        </row>
        <row r="1050">
          <cell r="B1050">
            <v>5983474</v>
          </cell>
          <cell r="M1050">
            <v>280</v>
          </cell>
        </row>
        <row r="1051">
          <cell r="B1051">
            <v>5983474</v>
          </cell>
          <cell r="M1051">
            <v>70</v>
          </cell>
        </row>
        <row r="1052">
          <cell r="B1052">
            <v>5984035</v>
          </cell>
          <cell r="M1052">
            <v>840</v>
          </cell>
        </row>
        <row r="1053">
          <cell r="B1053">
            <v>5987471</v>
          </cell>
          <cell r="M1053">
            <v>360</v>
          </cell>
        </row>
        <row r="1054">
          <cell r="B1054">
            <v>5987471</v>
          </cell>
          <cell r="M1054">
            <v>144</v>
          </cell>
        </row>
        <row r="1055">
          <cell r="B1055">
            <v>5987471</v>
          </cell>
          <cell r="M1055">
            <v>216</v>
          </cell>
        </row>
        <row r="1056">
          <cell r="B1056">
            <v>6003833</v>
          </cell>
          <cell r="M1056">
            <v>492</v>
          </cell>
        </row>
        <row r="1057">
          <cell r="B1057">
            <v>6003833</v>
          </cell>
          <cell r="M1057">
            <v>216</v>
          </cell>
        </row>
        <row r="1058">
          <cell r="B1058">
            <v>6003833</v>
          </cell>
          <cell r="M1058">
            <v>96</v>
          </cell>
        </row>
        <row r="1059">
          <cell r="B1059">
            <v>6031531</v>
          </cell>
          <cell r="M1059">
            <v>-50</v>
          </cell>
        </row>
        <row r="1060">
          <cell r="B1060">
            <v>6038331</v>
          </cell>
          <cell r="M1060">
            <v>660</v>
          </cell>
        </row>
        <row r="1061">
          <cell r="B1061">
            <v>6038331</v>
          </cell>
          <cell r="M1061">
            <v>252</v>
          </cell>
        </row>
        <row r="1062">
          <cell r="B1062">
            <v>6112634</v>
          </cell>
          <cell r="M1062">
            <v>-50</v>
          </cell>
        </row>
        <row r="1063">
          <cell r="B1063">
            <v>6221571</v>
          </cell>
          <cell r="M1063">
            <v>-150</v>
          </cell>
        </row>
        <row r="1064">
          <cell r="B1064">
            <v>6565934</v>
          </cell>
          <cell r="M1064">
            <v>152</v>
          </cell>
        </row>
        <row r="1065">
          <cell r="B1065">
            <v>6565934</v>
          </cell>
          <cell r="M1065">
            <v>48</v>
          </cell>
        </row>
        <row r="1066">
          <cell r="B1066">
            <v>6565934</v>
          </cell>
          <cell r="M1066">
            <v>48</v>
          </cell>
        </row>
        <row r="1067">
          <cell r="B1067">
            <v>7592096</v>
          </cell>
          <cell r="M1067">
            <v>5148</v>
          </cell>
        </row>
        <row r="1068">
          <cell r="B1068">
            <v>7592096</v>
          </cell>
          <cell r="M1068">
            <v>1452</v>
          </cell>
        </row>
        <row r="1069">
          <cell r="B1069">
            <v>7592096</v>
          </cell>
          <cell r="M1069">
            <v>108</v>
          </cell>
        </row>
        <row r="1070">
          <cell r="B1070">
            <v>1534774</v>
          </cell>
          <cell r="M1070">
            <v>6080</v>
          </cell>
        </row>
        <row r="1071">
          <cell r="B1071">
            <v>1534774</v>
          </cell>
          <cell r="M1071">
            <v>2920</v>
          </cell>
        </row>
        <row r="1072">
          <cell r="B1072">
            <v>1534774</v>
          </cell>
          <cell r="M1072">
            <v>1680</v>
          </cell>
        </row>
        <row r="1073">
          <cell r="B1073">
            <v>2087232</v>
          </cell>
          <cell r="M1073">
            <v>24</v>
          </cell>
        </row>
        <row r="1074">
          <cell r="B1074">
            <v>2308504</v>
          </cell>
          <cell r="M1074">
            <v>96</v>
          </cell>
        </row>
        <row r="1075">
          <cell r="B1075">
            <v>2391754</v>
          </cell>
          <cell r="M1075">
            <v>22481</v>
          </cell>
        </row>
        <row r="1076">
          <cell r="B1076">
            <v>2391754</v>
          </cell>
          <cell r="M1076">
            <v>5400</v>
          </cell>
        </row>
        <row r="1077">
          <cell r="B1077">
            <v>2522932</v>
          </cell>
          <cell r="M1077">
            <v>9120</v>
          </cell>
        </row>
        <row r="1078">
          <cell r="B1078">
            <v>2522932</v>
          </cell>
          <cell r="M1078">
            <v>3440</v>
          </cell>
        </row>
        <row r="1079">
          <cell r="B1079">
            <v>5786213</v>
          </cell>
          <cell r="M1079">
            <v>144</v>
          </cell>
        </row>
        <row r="1080">
          <cell r="B1080">
            <v>5786213</v>
          </cell>
          <cell r="M1080">
            <v>80</v>
          </cell>
        </row>
        <row r="1081">
          <cell r="B1081">
            <v>5786213</v>
          </cell>
          <cell r="M1081">
            <v>76</v>
          </cell>
        </row>
        <row r="1082">
          <cell r="B1082">
            <v>5839834</v>
          </cell>
          <cell r="M1082">
            <v>852</v>
          </cell>
        </row>
        <row r="1083">
          <cell r="B1083">
            <v>5839834</v>
          </cell>
          <cell r="M1083">
            <v>264</v>
          </cell>
        </row>
        <row r="1084">
          <cell r="B1084">
            <v>5845132</v>
          </cell>
          <cell r="M1084">
            <v>128</v>
          </cell>
        </row>
        <row r="1085">
          <cell r="B1085">
            <v>5864031</v>
          </cell>
          <cell r="M1085">
            <v>90</v>
          </cell>
        </row>
        <row r="1086">
          <cell r="B1086">
            <v>5864031</v>
          </cell>
          <cell r="M1086">
            <v>150</v>
          </cell>
        </row>
        <row r="1087">
          <cell r="B1087">
            <v>5870533</v>
          </cell>
          <cell r="M1087">
            <v>6</v>
          </cell>
        </row>
        <row r="1088">
          <cell r="B1088">
            <v>5870692</v>
          </cell>
          <cell r="M1088">
            <v>-120</v>
          </cell>
        </row>
        <row r="1089">
          <cell r="B1089">
            <v>5870692</v>
          </cell>
          <cell r="M1089">
            <v>144</v>
          </cell>
        </row>
        <row r="1090">
          <cell r="B1090">
            <v>5870692</v>
          </cell>
          <cell r="M1090">
            <v>324</v>
          </cell>
        </row>
        <row r="1091">
          <cell r="B1091">
            <v>5872530</v>
          </cell>
          <cell r="M1091">
            <v>72</v>
          </cell>
        </row>
        <row r="1092">
          <cell r="B1092">
            <v>5905050</v>
          </cell>
          <cell r="M1092">
            <v>48</v>
          </cell>
        </row>
        <row r="1093">
          <cell r="B1093">
            <v>5920151</v>
          </cell>
          <cell r="M1093">
            <v>120</v>
          </cell>
        </row>
        <row r="1094">
          <cell r="B1094">
            <v>5920151</v>
          </cell>
          <cell r="M1094">
            <v>48</v>
          </cell>
        </row>
        <row r="1095">
          <cell r="B1095">
            <v>5969953</v>
          </cell>
          <cell r="M1095">
            <v>1440</v>
          </cell>
        </row>
        <row r="1096">
          <cell r="B1096">
            <v>5969953</v>
          </cell>
          <cell r="M1096">
            <v>432</v>
          </cell>
        </row>
        <row r="1097">
          <cell r="B1097">
            <v>5969953</v>
          </cell>
          <cell r="M1097">
            <v>312</v>
          </cell>
        </row>
        <row r="1098">
          <cell r="B1098">
            <v>5970731</v>
          </cell>
          <cell r="M1098">
            <v>200</v>
          </cell>
        </row>
        <row r="1099">
          <cell r="B1099">
            <v>5974591</v>
          </cell>
          <cell r="M1099">
            <v>200</v>
          </cell>
        </row>
        <row r="1100">
          <cell r="B1100">
            <v>5978950</v>
          </cell>
          <cell r="M1100">
            <v>552</v>
          </cell>
        </row>
        <row r="1101">
          <cell r="B1101">
            <v>5978950</v>
          </cell>
          <cell r="M1101">
            <v>228</v>
          </cell>
        </row>
        <row r="1102">
          <cell r="B1102">
            <v>5978950</v>
          </cell>
          <cell r="M1102">
            <v>96</v>
          </cell>
        </row>
        <row r="1103">
          <cell r="B1103">
            <v>5982853</v>
          </cell>
          <cell r="M1103">
            <v>231</v>
          </cell>
        </row>
        <row r="1104">
          <cell r="B1104">
            <v>5983474</v>
          </cell>
          <cell r="M1104">
            <v>140</v>
          </cell>
        </row>
        <row r="1105">
          <cell r="B1105">
            <v>5983474</v>
          </cell>
          <cell r="M1105">
            <v>70</v>
          </cell>
        </row>
        <row r="1106">
          <cell r="B1106">
            <v>5984035</v>
          </cell>
          <cell r="M1106">
            <v>2080</v>
          </cell>
        </row>
        <row r="1107">
          <cell r="B1107">
            <v>5987471</v>
          </cell>
          <cell r="M1107">
            <v>504</v>
          </cell>
        </row>
        <row r="1108">
          <cell r="B1108">
            <v>5987471</v>
          </cell>
          <cell r="M1108">
            <v>216</v>
          </cell>
        </row>
        <row r="1109">
          <cell r="B1109">
            <v>6003833</v>
          </cell>
          <cell r="M1109">
            <v>372</v>
          </cell>
        </row>
        <row r="1110">
          <cell r="B1110">
            <v>6003833</v>
          </cell>
          <cell r="M1110">
            <v>276</v>
          </cell>
        </row>
        <row r="1111">
          <cell r="B1111">
            <v>6003833</v>
          </cell>
          <cell r="M1111">
            <v>156</v>
          </cell>
        </row>
        <row r="1112">
          <cell r="B1112">
            <v>6038331</v>
          </cell>
          <cell r="M1112">
            <v>636</v>
          </cell>
        </row>
        <row r="1113">
          <cell r="B1113">
            <v>6038331</v>
          </cell>
          <cell r="M1113">
            <v>408</v>
          </cell>
        </row>
        <row r="1114">
          <cell r="B1114">
            <v>6565934</v>
          </cell>
          <cell r="M1114">
            <v>188</v>
          </cell>
        </row>
        <row r="1115">
          <cell r="B1115">
            <v>6565934</v>
          </cell>
          <cell r="M1115">
            <v>36</v>
          </cell>
        </row>
        <row r="1116">
          <cell r="B1116">
            <v>6565934</v>
          </cell>
          <cell r="M1116">
            <v>20</v>
          </cell>
        </row>
        <row r="1117">
          <cell r="B1117">
            <v>7404432</v>
          </cell>
          <cell r="M1117">
            <v>3040</v>
          </cell>
        </row>
        <row r="1118">
          <cell r="B1118">
            <v>7592096</v>
          </cell>
          <cell r="M1118">
            <v>6708</v>
          </cell>
        </row>
        <row r="1119">
          <cell r="B1119">
            <v>7592096</v>
          </cell>
          <cell r="M1119">
            <v>1740</v>
          </cell>
        </row>
        <row r="1120">
          <cell r="B1120">
            <v>7592096</v>
          </cell>
          <cell r="M1120">
            <v>1104</v>
          </cell>
        </row>
        <row r="1121">
          <cell r="B1121">
            <v>1534774</v>
          </cell>
          <cell r="M1121">
            <v>6360</v>
          </cell>
        </row>
        <row r="1122">
          <cell r="B1122">
            <v>1534774</v>
          </cell>
          <cell r="M1122">
            <v>2440</v>
          </cell>
        </row>
        <row r="1123">
          <cell r="B1123">
            <v>1534774</v>
          </cell>
          <cell r="M1123">
            <v>2280</v>
          </cell>
        </row>
        <row r="1124">
          <cell r="B1124">
            <v>2087232</v>
          </cell>
          <cell r="M1124">
            <v>18</v>
          </cell>
        </row>
        <row r="1125">
          <cell r="B1125">
            <v>2308504</v>
          </cell>
          <cell r="M1125">
            <v>72</v>
          </cell>
        </row>
        <row r="1126">
          <cell r="B1126">
            <v>2391754</v>
          </cell>
          <cell r="M1126">
            <v>28400</v>
          </cell>
        </row>
        <row r="1127">
          <cell r="B1127">
            <v>2391754</v>
          </cell>
          <cell r="M1127">
            <v>15040</v>
          </cell>
        </row>
        <row r="1128">
          <cell r="B1128">
            <v>2522932</v>
          </cell>
          <cell r="M1128">
            <v>40</v>
          </cell>
        </row>
        <row r="1129">
          <cell r="B1129">
            <v>3558455</v>
          </cell>
          <cell r="M1129">
            <v>384</v>
          </cell>
        </row>
        <row r="1130">
          <cell r="B1130">
            <v>3558473</v>
          </cell>
          <cell r="M1130">
            <v>480</v>
          </cell>
        </row>
        <row r="1131">
          <cell r="B1131">
            <v>5786213</v>
          </cell>
          <cell r="M1131">
            <v>288</v>
          </cell>
        </row>
        <row r="1132">
          <cell r="B1132">
            <v>5786213</v>
          </cell>
          <cell r="M1132">
            <v>140</v>
          </cell>
        </row>
        <row r="1133">
          <cell r="B1133">
            <v>5786213</v>
          </cell>
          <cell r="M1133">
            <v>104</v>
          </cell>
        </row>
        <row r="1134">
          <cell r="B1134">
            <v>5839834</v>
          </cell>
          <cell r="M1134">
            <v>1044</v>
          </cell>
        </row>
        <row r="1135">
          <cell r="B1135">
            <v>5839834</v>
          </cell>
          <cell r="M1135">
            <v>240</v>
          </cell>
        </row>
        <row r="1136">
          <cell r="B1136">
            <v>5845132</v>
          </cell>
          <cell r="M1136">
            <v>184</v>
          </cell>
        </row>
        <row r="1137">
          <cell r="B1137">
            <v>5864031</v>
          </cell>
          <cell r="M1137">
            <v>195</v>
          </cell>
        </row>
        <row r="1138">
          <cell r="B1138">
            <v>5864031</v>
          </cell>
          <cell r="M1138">
            <v>135</v>
          </cell>
        </row>
        <row r="1139">
          <cell r="B1139">
            <v>5870533</v>
          </cell>
          <cell r="M1139">
            <v>60</v>
          </cell>
        </row>
        <row r="1140">
          <cell r="B1140">
            <v>5870692</v>
          </cell>
          <cell r="M1140">
            <v>312</v>
          </cell>
        </row>
        <row r="1141">
          <cell r="B1141">
            <v>5870692</v>
          </cell>
          <cell r="M1141">
            <v>276</v>
          </cell>
        </row>
        <row r="1142">
          <cell r="B1142">
            <v>5872530</v>
          </cell>
          <cell r="M1142">
            <v>72</v>
          </cell>
        </row>
        <row r="1143">
          <cell r="B1143">
            <v>5872530</v>
          </cell>
          <cell r="M1143">
            <v>60</v>
          </cell>
        </row>
        <row r="1144">
          <cell r="B1144">
            <v>5920151</v>
          </cell>
          <cell r="M1144">
            <v>144</v>
          </cell>
        </row>
        <row r="1145">
          <cell r="B1145">
            <v>5920151</v>
          </cell>
          <cell r="M1145">
            <v>24</v>
          </cell>
        </row>
        <row r="1146">
          <cell r="B1146">
            <v>5969953</v>
          </cell>
          <cell r="M1146">
            <v>1344</v>
          </cell>
        </row>
        <row r="1147">
          <cell r="B1147">
            <v>5969953</v>
          </cell>
          <cell r="M1147">
            <v>528</v>
          </cell>
        </row>
        <row r="1148">
          <cell r="B1148">
            <v>5969953</v>
          </cell>
          <cell r="M1148">
            <v>672</v>
          </cell>
        </row>
        <row r="1149">
          <cell r="B1149">
            <v>5970731</v>
          </cell>
          <cell r="M1149">
            <v>120</v>
          </cell>
        </row>
        <row r="1150">
          <cell r="B1150">
            <v>5974591</v>
          </cell>
          <cell r="M1150">
            <v>280</v>
          </cell>
        </row>
        <row r="1151">
          <cell r="B1151">
            <v>5978950</v>
          </cell>
          <cell r="M1151">
            <v>408</v>
          </cell>
        </row>
        <row r="1152">
          <cell r="B1152">
            <v>5978950</v>
          </cell>
          <cell r="M1152">
            <v>192</v>
          </cell>
        </row>
        <row r="1153">
          <cell r="B1153">
            <v>5978950</v>
          </cell>
          <cell r="M1153">
            <v>60</v>
          </cell>
        </row>
        <row r="1154">
          <cell r="B1154">
            <v>5982853</v>
          </cell>
          <cell r="M1154">
            <v>77</v>
          </cell>
        </row>
        <row r="1155">
          <cell r="B1155">
            <v>5983474</v>
          </cell>
          <cell r="M1155">
            <v>490</v>
          </cell>
        </row>
        <row r="1156">
          <cell r="B1156">
            <v>5983710</v>
          </cell>
          <cell r="M1156">
            <v>100</v>
          </cell>
        </row>
        <row r="1157">
          <cell r="B1157">
            <v>5984035</v>
          </cell>
          <cell r="M1157">
            <v>1760</v>
          </cell>
        </row>
        <row r="1158">
          <cell r="B1158">
            <v>5987471</v>
          </cell>
          <cell r="M1158">
            <v>648</v>
          </cell>
        </row>
        <row r="1159">
          <cell r="B1159">
            <v>5987471</v>
          </cell>
          <cell r="M1159">
            <v>360</v>
          </cell>
        </row>
        <row r="1160">
          <cell r="B1160">
            <v>5987471</v>
          </cell>
          <cell r="M1160">
            <v>288</v>
          </cell>
        </row>
        <row r="1161">
          <cell r="B1161">
            <v>6003833</v>
          </cell>
          <cell r="M1161">
            <v>816</v>
          </cell>
        </row>
        <row r="1162">
          <cell r="B1162">
            <v>6003833</v>
          </cell>
          <cell r="M1162">
            <v>264</v>
          </cell>
        </row>
        <row r="1163">
          <cell r="B1163">
            <v>6003833</v>
          </cell>
          <cell r="M1163">
            <v>444</v>
          </cell>
        </row>
        <row r="1164">
          <cell r="B1164">
            <v>6038331</v>
          </cell>
          <cell r="M1164">
            <v>708</v>
          </cell>
        </row>
        <row r="1165">
          <cell r="B1165">
            <v>6038331</v>
          </cell>
          <cell r="M1165">
            <v>492</v>
          </cell>
        </row>
        <row r="1166">
          <cell r="B1166">
            <v>6565934</v>
          </cell>
          <cell r="M1166">
            <v>88</v>
          </cell>
        </row>
        <row r="1167">
          <cell r="B1167">
            <v>6565934</v>
          </cell>
          <cell r="M1167">
            <v>12</v>
          </cell>
        </row>
        <row r="1168">
          <cell r="B1168">
            <v>6565934</v>
          </cell>
          <cell r="M1168">
            <v>12</v>
          </cell>
        </row>
        <row r="1169">
          <cell r="B1169">
            <v>7404432</v>
          </cell>
          <cell r="M1169">
            <v>10000</v>
          </cell>
        </row>
        <row r="1170">
          <cell r="B1170">
            <v>7592096</v>
          </cell>
          <cell r="M1170">
            <v>5401</v>
          </cell>
        </row>
        <row r="1171">
          <cell r="B1171">
            <v>7592096</v>
          </cell>
          <cell r="M1171">
            <v>1680</v>
          </cell>
        </row>
        <row r="1172">
          <cell r="B1172">
            <v>7592096</v>
          </cell>
          <cell r="M1172">
            <v>1236</v>
          </cell>
        </row>
        <row r="1173">
          <cell r="B1173">
            <v>1534774</v>
          </cell>
          <cell r="M1173">
            <v>4400</v>
          </cell>
        </row>
        <row r="1174">
          <cell r="B1174">
            <v>1534774</v>
          </cell>
          <cell r="M1174">
            <v>1560</v>
          </cell>
        </row>
        <row r="1175">
          <cell r="B1175">
            <v>1534774</v>
          </cell>
          <cell r="M1175">
            <v>1520</v>
          </cell>
        </row>
        <row r="1176">
          <cell r="B1176">
            <v>2087232</v>
          </cell>
          <cell r="M1176">
            <v>18</v>
          </cell>
        </row>
        <row r="1177">
          <cell r="B1177">
            <v>2308504</v>
          </cell>
          <cell r="M1177">
            <v>72</v>
          </cell>
        </row>
        <row r="1178">
          <cell r="B1178">
            <v>2391754</v>
          </cell>
          <cell r="M1178">
            <v>26730</v>
          </cell>
        </row>
        <row r="1179">
          <cell r="B1179">
            <v>2391754</v>
          </cell>
          <cell r="M1179">
            <v>10640</v>
          </cell>
        </row>
        <row r="1180">
          <cell r="B1180">
            <v>3558455</v>
          </cell>
          <cell r="M1180">
            <v>12</v>
          </cell>
        </row>
        <row r="1181">
          <cell r="B1181">
            <v>3558473</v>
          </cell>
          <cell r="M1181">
            <v>24</v>
          </cell>
        </row>
        <row r="1182">
          <cell r="B1182">
            <v>5786213</v>
          </cell>
          <cell r="M1182">
            <v>228</v>
          </cell>
        </row>
        <row r="1183">
          <cell r="B1183">
            <v>5786213</v>
          </cell>
          <cell r="M1183">
            <v>36</v>
          </cell>
        </row>
        <row r="1184">
          <cell r="B1184">
            <v>5786213</v>
          </cell>
          <cell r="M1184">
            <v>56</v>
          </cell>
        </row>
        <row r="1185">
          <cell r="B1185">
            <v>5839834</v>
          </cell>
          <cell r="M1185">
            <v>612</v>
          </cell>
        </row>
        <row r="1186">
          <cell r="B1186">
            <v>5839834</v>
          </cell>
          <cell r="M1186">
            <v>192</v>
          </cell>
        </row>
        <row r="1187">
          <cell r="B1187">
            <v>5845132</v>
          </cell>
          <cell r="M1187">
            <v>16</v>
          </cell>
        </row>
        <row r="1188">
          <cell r="B1188">
            <v>5864031</v>
          </cell>
          <cell r="M1188">
            <v>135</v>
          </cell>
        </row>
        <row r="1189">
          <cell r="B1189">
            <v>5864031</v>
          </cell>
          <cell r="M1189">
            <v>30</v>
          </cell>
        </row>
        <row r="1190">
          <cell r="B1190">
            <v>5870692</v>
          </cell>
          <cell r="M1190">
            <v>156</v>
          </cell>
        </row>
        <row r="1191">
          <cell r="B1191">
            <v>5870692</v>
          </cell>
          <cell r="M1191">
            <v>252</v>
          </cell>
        </row>
        <row r="1192">
          <cell r="B1192">
            <v>5872530</v>
          </cell>
          <cell r="M1192">
            <v>12</v>
          </cell>
        </row>
        <row r="1193">
          <cell r="B1193">
            <v>5872530</v>
          </cell>
          <cell r="M1193">
            <v>24</v>
          </cell>
        </row>
        <row r="1194">
          <cell r="B1194">
            <v>5920151</v>
          </cell>
          <cell r="M1194">
            <v>48</v>
          </cell>
        </row>
        <row r="1195">
          <cell r="B1195">
            <v>5969953</v>
          </cell>
          <cell r="M1195">
            <v>984</v>
          </cell>
        </row>
        <row r="1196">
          <cell r="B1196">
            <v>5969953</v>
          </cell>
          <cell r="M1196">
            <v>504</v>
          </cell>
        </row>
        <row r="1197">
          <cell r="B1197">
            <v>5969953</v>
          </cell>
          <cell r="M1197">
            <v>216</v>
          </cell>
        </row>
        <row r="1198">
          <cell r="B1198">
            <v>5970731</v>
          </cell>
          <cell r="M1198">
            <v>200</v>
          </cell>
        </row>
        <row r="1199">
          <cell r="B1199">
            <v>5974591</v>
          </cell>
          <cell r="M1199">
            <v>80</v>
          </cell>
        </row>
        <row r="1200">
          <cell r="B1200">
            <v>5978950</v>
          </cell>
          <cell r="M1200">
            <v>264</v>
          </cell>
        </row>
        <row r="1201">
          <cell r="B1201">
            <v>5978950</v>
          </cell>
          <cell r="M1201">
            <v>216</v>
          </cell>
        </row>
        <row r="1202">
          <cell r="B1202">
            <v>5978950</v>
          </cell>
          <cell r="M1202">
            <v>60</v>
          </cell>
        </row>
        <row r="1203">
          <cell r="B1203">
            <v>5982853</v>
          </cell>
          <cell r="M1203">
            <v>154</v>
          </cell>
        </row>
        <row r="1204">
          <cell r="B1204">
            <v>5982853</v>
          </cell>
          <cell r="M1204">
            <v>231</v>
          </cell>
        </row>
        <row r="1205">
          <cell r="B1205">
            <v>5983474</v>
          </cell>
          <cell r="M1205">
            <v>140</v>
          </cell>
        </row>
        <row r="1206">
          <cell r="B1206">
            <v>5983474</v>
          </cell>
          <cell r="M1206">
            <v>140</v>
          </cell>
        </row>
        <row r="1207">
          <cell r="B1207">
            <v>5984035</v>
          </cell>
          <cell r="M1207">
            <v>800</v>
          </cell>
        </row>
        <row r="1208">
          <cell r="B1208">
            <v>5987471</v>
          </cell>
          <cell r="M1208">
            <v>648</v>
          </cell>
        </row>
        <row r="1209">
          <cell r="B1209">
            <v>5987471</v>
          </cell>
          <cell r="M1209">
            <v>288</v>
          </cell>
        </row>
        <row r="1210">
          <cell r="B1210">
            <v>5987471</v>
          </cell>
          <cell r="M1210">
            <v>216</v>
          </cell>
        </row>
        <row r="1211">
          <cell r="B1211">
            <v>6003833</v>
          </cell>
          <cell r="M1211">
            <v>168</v>
          </cell>
        </row>
        <row r="1212">
          <cell r="B1212">
            <v>6003833</v>
          </cell>
          <cell r="M1212">
            <v>180</v>
          </cell>
        </row>
        <row r="1213">
          <cell r="B1213">
            <v>6003833</v>
          </cell>
          <cell r="M1213">
            <v>-276</v>
          </cell>
        </row>
        <row r="1214">
          <cell r="B1214">
            <v>6038331</v>
          </cell>
          <cell r="M1214">
            <v>552</v>
          </cell>
        </row>
        <row r="1215">
          <cell r="B1215">
            <v>6038331</v>
          </cell>
          <cell r="M1215">
            <v>168</v>
          </cell>
        </row>
        <row r="1216">
          <cell r="B1216">
            <v>6565934</v>
          </cell>
          <cell r="M1216">
            <v>116</v>
          </cell>
        </row>
        <row r="1217">
          <cell r="B1217">
            <v>6565934</v>
          </cell>
          <cell r="M1217">
            <v>56</v>
          </cell>
        </row>
        <row r="1218">
          <cell r="B1218">
            <v>6565934</v>
          </cell>
          <cell r="M1218">
            <v>28</v>
          </cell>
        </row>
        <row r="1219">
          <cell r="B1219">
            <v>7404432</v>
          </cell>
          <cell r="M1219">
            <v>4480</v>
          </cell>
        </row>
        <row r="1220">
          <cell r="B1220">
            <v>7592096</v>
          </cell>
          <cell r="M1220">
            <v>4080</v>
          </cell>
        </row>
        <row r="1221">
          <cell r="B1221">
            <v>7592096</v>
          </cell>
          <cell r="M1221">
            <v>1368</v>
          </cell>
        </row>
        <row r="1222">
          <cell r="B1222">
            <v>7592096</v>
          </cell>
          <cell r="M1222">
            <v>1512</v>
          </cell>
        </row>
        <row r="1223">
          <cell r="B1223">
            <v>1534774</v>
          </cell>
          <cell r="M1223">
            <v>4160</v>
          </cell>
        </row>
        <row r="1224">
          <cell r="B1224">
            <v>1534774</v>
          </cell>
          <cell r="M1224">
            <v>1160</v>
          </cell>
        </row>
        <row r="1225">
          <cell r="B1225">
            <v>1534774</v>
          </cell>
          <cell r="M1225">
            <v>1233</v>
          </cell>
        </row>
        <row r="1226">
          <cell r="B1226">
            <v>2087232</v>
          </cell>
          <cell r="M1226">
            <v>6</v>
          </cell>
        </row>
        <row r="1227">
          <cell r="B1227">
            <v>2308504</v>
          </cell>
          <cell r="M1227">
            <v>48</v>
          </cell>
        </row>
        <row r="1228">
          <cell r="B1228">
            <v>2391754</v>
          </cell>
          <cell r="M1228">
            <v>13444</v>
          </cell>
        </row>
        <row r="1229">
          <cell r="B1229">
            <v>2391754</v>
          </cell>
          <cell r="M1229">
            <v>4880</v>
          </cell>
        </row>
        <row r="1230">
          <cell r="B1230">
            <v>2522932</v>
          </cell>
          <cell r="M1230">
            <v>-35</v>
          </cell>
        </row>
        <row r="1231">
          <cell r="B1231">
            <v>2985432</v>
          </cell>
          <cell r="M1231">
            <v>1368</v>
          </cell>
        </row>
        <row r="1232">
          <cell r="B1232">
            <v>2985532</v>
          </cell>
          <cell r="M1232">
            <v>2688</v>
          </cell>
        </row>
        <row r="1233">
          <cell r="B1233">
            <v>5786213</v>
          </cell>
          <cell r="M1233">
            <v>144</v>
          </cell>
        </row>
        <row r="1234">
          <cell r="B1234">
            <v>5786213</v>
          </cell>
          <cell r="M1234">
            <v>44</v>
          </cell>
        </row>
        <row r="1235">
          <cell r="B1235">
            <v>5786213</v>
          </cell>
          <cell r="M1235">
            <v>32</v>
          </cell>
        </row>
        <row r="1236">
          <cell r="B1236">
            <v>5839834</v>
          </cell>
          <cell r="M1236">
            <v>588</v>
          </cell>
        </row>
        <row r="1237">
          <cell r="B1237">
            <v>5839834</v>
          </cell>
          <cell r="M1237">
            <v>84</v>
          </cell>
        </row>
        <row r="1238">
          <cell r="B1238">
            <v>5845132</v>
          </cell>
          <cell r="M1238">
            <v>24</v>
          </cell>
        </row>
        <row r="1239">
          <cell r="B1239">
            <v>5864031</v>
          </cell>
          <cell r="M1239">
            <v>195</v>
          </cell>
        </row>
        <row r="1240">
          <cell r="B1240">
            <v>5864031</v>
          </cell>
          <cell r="M1240">
            <v>30</v>
          </cell>
        </row>
        <row r="1241">
          <cell r="B1241">
            <v>5870692</v>
          </cell>
          <cell r="M1241">
            <v>216</v>
          </cell>
        </row>
        <row r="1242">
          <cell r="B1242">
            <v>5870692</v>
          </cell>
          <cell r="M1242">
            <v>108</v>
          </cell>
        </row>
        <row r="1243">
          <cell r="B1243">
            <v>5872530</v>
          </cell>
          <cell r="M1243">
            <v>36</v>
          </cell>
        </row>
        <row r="1244">
          <cell r="B1244">
            <v>5872530</v>
          </cell>
          <cell r="M1244">
            <v>12</v>
          </cell>
        </row>
        <row r="1245">
          <cell r="B1245">
            <v>5872530</v>
          </cell>
          <cell r="M1245">
            <v>12</v>
          </cell>
        </row>
        <row r="1246">
          <cell r="B1246">
            <v>5920151</v>
          </cell>
          <cell r="M1246">
            <v>24</v>
          </cell>
        </row>
        <row r="1247">
          <cell r="B1247">
            <v>5920151</v>
          </cell>
          <cell r="M1247">
            <v>48</v>
          </cell>
        </row>
        <row r="1248">
          <cell r="B1248">
            <v>5969953</v>
          </cell>
          <cell r="M1248">
            <v>696</v>
          </cell>
        </row>
        <row r="1249">
          <cell r="B1249">
            <v>5969953</v>
          </cell>
          <cell r="M1249">
            <v>360</v>
          </cell>
        </row>
        <row r="1250">
          <cell r="B1250">
            <v>5969953</v>
          </cell>
          <cell r="M1250">
            <v>384</v>
          </cell>
        </row>
        <row r="1251">
          <cell r="B1251">
            <v>5974591</v>
          </cell>
          <cell r="M1251">
            <v>160</v>
          </cell>
        </row>
        <row r="1252">
          <cell r="B1252">
            <v>5978950</v>
          </cell>
          <cell r="M1252">
            <v>204</v>
          </cell>
        </row>
        <row r="1253">
          <cell r="B1253">
            <v>5978950</v>
          </cell>
          <cell r="M1253">
            <v>96</v>
          </cell>
        </row>
        <row r="1254">
          <cell r="B1254">
            <v>5978950</v>
          </cell>
          <cell r="M1254">
            <v>60</v>
          </cell>
        </row>
        <row r="1255">
          <cell r="B1255">
            <v>5982853</v>
          </cell>
          <cell r="M1255">
            <v>154</v>
          </cell>
        </row>
        <row r="1256">
          <cell r="B1256">
            <v>5982853</v>
          </cell>
          <cell r="M1256">
            <v>77</v>
          </cell>
        </row>
        <row r="1257">
          <cell r="B1257">
            <v>5983474</v>
          </cell>
          <cell r="M1257">
            <v>350</v>
          </cell>
        </row>
        <row r="1258">
          <cell r="B1258">
            <v>5983474</v>
          </cell>
          <cell r="M1258">
            <v>70</v>
          </cell>
        </row>
        <row r="1259">
          <cell r="B1259">
            <v>5983710</v>
          </cell>
          <cell r="M1259">
            <v>50</v>
          </cell>
        </row>
        <row r="1260">
          <cell r="B1260">
            <v>5984035</v>
          </cell>
          <cell r="M1260">
            <v>760</v>
          </cell>
        </row>
        <row r="1261">
          <cell r="B1261">
            <v>5987471</v>
          </cell>
          <cell r="M1261">
            <v>432</v>
          </cell>
        </row>
        <row r="1262">
          <cell r="B1262">
            <v>5987471</v>
          </cell>
          <cell r="M1262">
            <v>72</v>
          </cell>
        </row>
        <row r="1263">
          <cell r="B1263">
            <v>6003833</v>
          </cell>
          <cell r="M1263">
            <v>204</v>
          </cell>
        </row>
        <row r="1264">
          <cell r="B1264">
            <v>6003833</v>
          </cell>
          <cell r="M1264">
            <v>72</v>
          </cell>
        </row>
        <row r="1265">
          <cell r="B1265">
            <v>6003833</v>
          </cell>
          <cell r="M1265">
            <v>36</v>
          </cell>
        </row>
        <row r="1266">
          <cell r="B1266">
            <v>6038331</v>
          </cell>
          <cell r="M1266">
            <v>336</v>
          </cell>
        </row>
        <row r="1267">
          <cell r="B1267">
            <v>6038331</v>
          </cell>
          <cell r="M1267">
            <v>240</v>
          </cell>
        </row>
        <row r="1268">
          <cell r="B1268">
            <v>6565934</v>
          </cell>
          <cell r="M1268">
            <v>92</v>
          </cell>
        </row>
        <row r="1269">
          <cell r="B1269">
            <v>6565934</v>
          </cell>
          <cell r="M1269">
            <v>44</v>
          </cell>
        </row>
        <row r="1270">
          <cell r="B1270">
            <v>6565934</v>
          </cell>
          <cell r="M1270">
            <v>4</v>
          </cell>
        </row>
        <row r="1271">
          <cell r="B1271">
            <v>7404432</v>
          </cell>
          <cell r="M1271">
            <v>4040</v>
          </cell>
        </row>
        <row r="1272">
          <cell r="B1272">
            <v>7592096</v>
          </cell>
          <cell r="M1272">
            <v>2160</v>
          </cell>
        </row>
        <row r="1273">
          <cell r="B1273">
            <v>7592096</v>
          </cell>
          <cell r="M1273">
            <v>876</v>
          </cell>
        </row>
        <row r="1274">
          <cell r="B1274">
            <v>7592096</v>
          </cell>
          <cell r="M1274">
            <v>1188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hierry BLANC" refreshedDate="44347.409703124998" createdVersion="5" refreshedVersion="5" minRefreshableVersion="3" recordCount="59">
  <cacheSource type="worksheet">
    <worksheetSource ref="A2:O61" sheet="Feuil1"/>
  </cacheSource>
  <cacheFields count="15">
    <cacheField name="Produit" numFmtId="0">
      <sharedItems containsSemiMixedTypes="0" containsString="0" containsNumber="1" containsInteger="1" minValue="3549130" maxValue="7315034" count="29">
        <n v="5845132"/>
        <n v="5974591"/>
        <n v="5872530"/>
        <n v="5860311"/>
        <n v="5851151"/>
        <n v="5935232"/>
        <n v="5864031"/>
        <n v="7313415"/>
        <n v="5987471"/>
        <n v="6036471"/>
        <n v="5969435"/>
        <n v="6003833"/>
        <n v="4172572"/>
        <n v="3549130"/>
        <n v="5920151"/>
        <n v="6128591"/>
        <n v="5970731"/>
        <n v="5905050"/>
        <n v="6021894"/>
        <n v="5839834"/>
        <n v="6068631"/>
        <n v="5969953"/>
        <n v="6128671"/>
        <n v="5870533"/>
        <n v="5870692"/>
        <n v="5905313"/>
        <n v="7315034"/>
        <n v="5927451"/>
        <n v="7313494"/>
      </sharedItems>
    </cacheField>
    <cacheField name="Libellé Pdt" numFmtId="0">
      <sharedItems count="22">
        <s v="Flaon gel hydroalcoolique NPC 500ml"/>
        <s v="Gel anti-bactérien hydroalcoolique ss rinçage ALGOTHAL 300ml"/>
        <s v="Gel antiseptique NPC 1l"/>
        <s v="Gel hydro alcoolique 100 ml"/>
        <s v="Gel hydro alcoolique 500 ml"/>
        <s v="Gel hydro alcoolique 500ml"/>
        <s v="Gel hydro alcoolique avec pompe 500ml"/>
        <s v="Gel hydro alcoolique PPX flacon 100ml"/>
        <s v="Gel hydroalcoolique 1l"/>
        <s v="Gel hydroalcoolique 75ml PPX"/>
        <s v="Gel hydroalcoolique antiseptique NPC 500ml"/>
        <s v="Gel hydroalcoolique antiseptique NPC avec pompe 500ml"/>
        <s v="Gel hydroalcoolique PPX tube 100ml"/>
        <s v="Gel hydroalcoolique SEVEN avec pompe 245ml"/>
        <s v="Gel hydroalcoolique TOILMAN GA avec pompe 250ml"/>
        <s v="Gel nettoyant main antibactérien 300ml"/>
        <s v="Gel nettoyant mains hydroalcoolique PPX 300ml"/>
        <s v="Gel nettoyant mains hydroalcoolique PPX flacon 100ml"/>
        <s v="Lotion hydroalcoolique 1l"/>
        <s v="Nettoyant hydroalcoolique 1l"/>
        <s v="Solution hydroalcoolique 1l"/>
        <s v="Solution hydroalcoolique 500ml"/>
      </sharedItems>
    </cacheField>
    <cacheField name="EAN" numFmtId="0">
      <sharedItems count="21">
        <s v="8410836220374"/>
        <s v="3760106470622"/>
        <s v="3597610222283"/>
        <s v="3368957118689"/>
        <s v="8411114088174"/>
        <s v="8411114087887"/>
        <s v="8682355006061"/>
        <s v="3368955662573"/>
        <s v="3179630012268"/>
        <s v="4028163080741"/>
        <s v="3597610287114"/>
        <s v="3760262111049"/>
        <s v="8436585483457"/>
        <s v="8427806069246"/>
        <s v="7290014664814"/>
        <s v="3760262111018"/>
        <s v="3760262110882"/>
        <s v="3140100402780"/>
        <s v="3700505802822"/>
        <s v="3490570201377"/>
        <s v="3701400800814"/>
      </sharedItems>
    </cacheField>
    <cacheField name="2 - Secteur d'activité" numFmtId="0">
      <sharedItems/>
    </cacheField>
    <cacheField name="Code SA" numFmtId="0">
      <sharedItems/>
    </cacheField>
    <cacheField name="Fournisseur" numFmtId="0">
      <sharedItems containsSemiMixedTypes="0" containsString="0" containsNumber="1" containsInteger="1" minValue="71" maxValue="31643" count="14">
        <n v="31508"/>
        <n v="31453"/>
        <n v="28304"/>
        <n v="1432"/>
        <n v="26771"/>
        <n v="31643"/>
        <n v="31596"/>
        <n v="7321"/>
        <n v="31304"/>
        <n v="25747"/>
        <n v="28459"/>
        <n v="71"/>
        <n v="30971"/>
        <n v="29516"/>
      </sharedItems>
    </cacheField>
    <cacheField name="Lib Four" numFmtId="0">
      <sharedItems/>
    </cacheField>
    <cacheField name="Dept act fournisseur" numFmtId="0">
      <sharedItems/>
    </cacheField>
    <cacheField name="Lib DA" numFmtId="0">
      <sharedItems count="15">
        <s v="ANTHEO FILIALE TEXALLIANC"/>
        <s v="ALGOTHAL"/>
        <s v="HYDENET             (ECO)"/>
        <s v="L'OREAL (BAS)"/>
        <s v="AIR VAL INTERNATIONAL(BAS"/>
        <s v="AIR-VAL INTERNATIONAL ECO"/>
        <s v="PM BUSINESS SARL"/>
        <s v="CJ TRADE"/>
        <s v="MCBRIDE SAS"/>
        <s v="ECOLAB SNC"/>
        <s v="IDM"/>
        <s v="DIGITAL ELECTRONIQUE(ECO)"/>
        <s v="EUGENE PERMA FRANCE ECO"/>
        <s v="SPHERE DISTRIBUTION ECONO"/>
        <s v="CHIMINOVE (ECO)"/>
      </sharedItems>
    </cacheField>
    <cacheField name="Conditionnement produit" numFmtId="0">
      <sharedItems containsSemiMixedTypes="0" containsString="0" containsNumber="1" containsInteger="1" minValue="6" maxValue="72"/>
    </cacheField>
    <cacheField name="Bassin Appro" numFmtId="0">
      <sharedItems/>
    </cacheField>
    <cacheField name="TYPE" numFmtId="0">
      <sharedItems/>
    </cacheField>
    <cacheField name="Montant HT Stock Total PRMP" numFmtId="165">
      <sharedItems containsSemiMixedTypes="0" containsString="0" containsNumber="1" minValue="36.119999999999997" maxValue="951606.72" count="59">
        <n v="107488"/>
        <n v="78432"/>
        <n v="93952"/>
        <n v="199340.4"/>
        <n v="24581.759999999998"/>
        <n v="12913.92"/>
        <n v="13706.88"/>
        <n v="469.56"/>
        <n v="138600"/>
        <n v="240864"/>
        <n v="240"/>
        <n v="120000"/>
        <n v="575160"/>
        <n v="227640"/>
        <n v="337252.5"/>
        <n v="130200"/>
        <n v="149526"/>
        <n v="46893.599999999999"/>
        <n v="17269.2"/>
        <n v="13478.4"/>
        <n v="64590.6"/>
        <n v="22210.799999999999"/>
        <n v="28800"/>
        <n v="104333.75999999999"/>
        <n v="69941.64"/>
        <n v="104377.44"/>
        <n v="36.119999999999997"/>
        <n v="2304"/>
        <n v="36398.160000000003"/>
        <n v="5549.76"/>
        <n v="25121.52"/>
        <n v="210516"/>
        <n v="108424.8"/>
        <n v="88972.800000000003"/>
        <n v="220037.52"/>
        <n v="108488.88"/>
        <n v="110228.16"/>
        <n v="318193.91999999998"/>
        <n v="174137.04"/>
        <n v="179625.60000000001"/>
        <n v="149339.4"/>
        <n v="17733.240000000002"/>
        <n v="63120.959999999999"/>
        <n v="951606.72"/>
        <n v="172190.16"/>
        <n v="44545.68"/>
        <n v="105474.96"/>
        <n v="349536"/>
        <n v="224784"/>
        <n v="5358.6"/>
        <n v="14179.68"/>
        <n v="103680"/>
        <n v="46728"/>
        <n v="42624"/>
        <n v="72"/>
        <n v="416448"/>
        <n v="196651.8"/>
        <n v="9442.7999999999993"/>
        <n v="658.8"/>
      </sharedItems>
    </cacheField>
    <cacheField name="Qte Stock UVC" numFmtId="3">
      <sharedItems containsSemiMixedTypes="0" containsString="0" containsNumber="1" containsInteger="1" minValue="9" maxValue="773664"/>
    </cacheField>
    <cacheField name="LITRES" numFmtId="3">
      <sharedItems containsSemiMixedTypes="0" containsString="0" containsNumber="1" minValue="6" maxValue="77366.40000000000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Thierry BLANC" refreshedDate="44350.676375000003" createdVersion="5" refreshedVersion="5" minRefreshableVersion="3" recordCount="125">
  <cacheSource type="worksheet">
    <worksheetSource ref="A1:O126" sheet="GEL - Détail Stock par dépôt"/>
  </cacheSource>
  <cacheFields count="16">
    <cacheField name="Jour" numFmtId="14">
      <sharedItems containsSemiMixedTypes="0" containsNonDate="0" containsDate="1" containsString="0" minDate="2021-06-02T00:00:00" maxDate="2021-06-03T00:00:00"/>
    </cacheField>
    <cacheField name="Produit" numFmtId="0">
      <sharedItems containsSemiMixedTypes="0" containsString="0" containsNumber="1" containsInteger="1" minValue="1534774" maxValue="7592096" count="65">
        <n v="1534774"/>
        <n v="2087232"/>
        <n v="2087736"/>
        <n v="2308504"/>
        <n v="2391754"/>
        <n v="2423155"/>
        <n v="2555614"/>
        <n v="2680853"/>
        <n v="2985432"/>
        <n v="2985532"/>
        <n v="3549130"/>
        <n v="3558455"/>
        <n v="3558473"/>
        <n v="4172572"/>
        <n v="5692592"/>
        <n v="5786213"/>
        <n v="5792313"/>
        <n v="5839834"/>
        <n v="5845132"/>
        <n v="5851151"/>
        <n v="5860311"/>
        <n v="5864031"/>
        <n v="5870533"/>
        <n v="5870692"/>
        <n v="5872530"/>
        <n v="5905050"/>
        <n v="5905313"/>
        <n v="5920151"/>
        <n v="5927451"/>
        <n v="5935232"/>
        <n v="5952392"/>
        <n v="5969435"/>
        <n v="5969572"/>
        <n v="5969953"/>
        <n v="5970731"/>
        <n v="5974591"/>
        <n v="5978950"/>
        <n v="5982853"/>
        <n v="5983474"/>
        <n v="5983710"/>
        <n v="5984035"/>
        <n v="5987471"/>
        <n v="6003833"/>
        <n v="6021894"/>
        <n v="6022471"/>
        <n v="6031531"/>
        <n v="6036471"/>
        <n v="6038331"/>
        <n v="6068631"/>
        <n v="6107811"/>
        <n v="6112634"/>
        <n v="6128591"/>
        <n v="6128671"/>
        <n v="6206515"/>
        <n v="6221354"/>
        <n v="6221511"/>
        <n v="6221571"/>
        <n v="6498275"/>
        <n v="6565934"/>
        <n v="7018052"/>
        <n v="7313415"/>
        <n v="7313494"/>
        <n v="7315034"/>
        <n v="7404432"/>
        <n v="7592096"/>
      </sharedItems>
    </cacheField>
    <cacheField name="l pd" numFmtId="0">
      <sharedItems/>
    </cacheField>
    <cacheField name="EAN" numFmtId="0">
      <sharedItems/>
    </cacheField>
    <cacheField name="2 - Secteur d'activité" numFmtId="0">
      <sharedItems/>
    </cacheField>
    <cacheField name="code" numFmtId="0">
      <sharedItems/>
    </cacheField>
    <cacheField name="Fournisseur" numFmtId="0">
      <sharedItems containsSemiMixedTypes="0" containsString="0" containsNumber="1" containsInteger="1" minValue="71" maxValue="32146"/>
    </cacheField>
    <cacheField name="li" numFmtId="0">
      <sharedItems/>
    </cacheField>
    <cacheField name="Dept act fournisseur" numFmtId="0">
      <sharedItems/>
    </cacheField>
    <cacheField name="d" numFmtId="0">
      <sharedItems/>
    </cacheField>
    <cacheField name="Conditionnement produit" numFmtId="0">
      <sharedItems containsSemiMixedTypes="0" containsString="0" containsNumber="1" containsInteger="1" minValue="1" maxValue="200"/>
    </cacheField>
    <cacheField name="Entrepôt" numFmtId="0">
      <sharedItems/>
    </cacheField>
    <cacheField name="Lib Entr" numFmtId="0">
      <sharedItems count="8">
        <s v="HAUTE FORET"/>
        <s v="SAINT VIT"/>
        <s v="Vendargues V6"/>
        <s v="TAMARINS Sec"/>
        <s v="LES HERBIERS"/>
        <s v="MIRAMAS"/>
        <s v="CLERMONT L HERAULT"/>
        <s v="LANGON"/>
      </sharedItems>
    </cacheField>
    <cacheField name="Qte Stock UVC" numFmtId="37">
      <sharedItems containsSemiMixedTypes="0" containsString="0" containsNumber="1" containsInteger="1" minValue="9" maxValue="1706100"/>
    </cacheField>
    <cacheField name="Montant HT Stock Total PRMP" numFmtId="4">
      <sharedItems containsSemiMixedTypes="0" containsString="0" containsNumber="1" minValue="17.04" maxValue="6466119"/>
    </cacheField>
    <cacheField name="Mnt HT Stock Cession" numFmtId="37">
      <sharedItems containsSemiMixedTypes="0" containsString="0" containsNumber="1" minValue="16.8" maxValue="646611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Thierry BLANC" refreshedDate="44351.741906712959" createdVersion="5" refreshedVersion="5" minRefreshableVersion="3" recordCount="129">
  <cacheSource type="worksheet">
    <worksheetSource ref="A1:Q130" sheet="GEL - Détail Stock par dépôt"/>
  </cacheSource>
  <cacheFields count="17">
    <cacheField name="Jour" numFmtId="0">
      <sharedItems containsNonDate="0" containsDate="1" containsString="0" containsBlank="1" minDate="2021-06-02T00:00:00" maxDate="2021-06-03T00:00:00"/>
    </cacheField>
    <cacheField name="Produit" numFmtId="0">
      <sharedItems containsString="0" containsBlank="1" containsNumber="1" containsInteger="1" minValue="1534774" maxValue="7592096" count="66">
        <n v="1534774"/>
        <n v="2087232"/>
        <n v="2087736"/>
        <n v="2308504"/>
        <n v="2391754"/>
        <n v="2423155"/>
        <n v="2555614"/>
        <n v="2680853"/>
        <n v="2985432"/>
        <n v="2985532"/>
        <n v="3549130"/>
        <n v="3558455"/>
        <n v="3558473"/>
        <n v="4172572"/>
        <n v="5692592"/>
        <n v="5786213"/>
        <n v="5792313"/>
        <n v="5839834"/>
        <n v="5845132"/>
        <n v="5851151"/>
        <n v="5860311"/>
        <n v="5864031"/>
        <n v="5870533"/>
        <n v="5870692"/>
        <n v="5872530"/>
        <n v="5905050"/>
        <n v="5905313"/>
        <n v="5920151"/>
        <n v="5927451"/>
        <n v="5935232"/>
        <n v="5952392"/>
        <n v="5969435"/>
        <n v="5969572"/>
        <n v="5969953"/>
        <n v="5970731"/>
        <n v="5974591"/>
        <n v="5978950"/>
        <n v="5982853"/>
        <n v="5983474"/>
        <n v="5983710"/>
        <n v="5984035"/>
        <n v="5987471"/>
        <n v="6003833"/>
        <n v="6021894"/>
        <n v="6022471"/>
        <n v="6031531"/>
        <n v="6036471"/>
        <n v="6038331"/>
        <n v="6068631"/>
        <n v="6107811"/>
        <n v="6112634"/>
        <n v="6128591"/>
        <n v="6128671"/>
        <n v="6206515"/>
        <n v="6221354"/>
        <n v="6221511"/>
        <n v="6221571"/>
        <n v="6498275"/>
        <n v="6565934"/>
        <n v="7018052"/>
        <n v="7313415"/>
        <n v="7313494"/>
        <n v="7315034"/>
        <n v="7404432"/>
        <n v="7592096"/>
        <m/>
      </sharedItems>
    </cacheField>
    <cacheField name="Libellé Produit" numFmtId="0">
      <sharedItems containsBlank="1" count="50">
        <s v="Masque de protection Junior II R à usage unique X50"/>
        <s v="Solution nettoyante ms hydroalcoolique PEUREUX 1 litre OPP6"/>
        <s v="Masque de protection x50"/>
        <s v="Gel nett.mains hydroalcoolique a/bactérien ss rinçage U 75ml"/>
        <s v="Masque de protection II R à usage unique X50"/>
        <s v="Masq.prot.Junior II R à usage unique made in France x50"/>
        <s v="Gel désinfectant hydroalcoolique mains SANYTOL flacon 250ml"/>
        <s v="Gel désinfectant hydroalcoolique mains SANYTOL flacon 75ml"/>
        <s v="Gel hydroalcoolique antiseptique NPC avec pompe 500ml"/>
        <s v="Gel hydroalcoolique antiseptique NPC 500ml"/>
        <s v="Gel hydroalcoolique bidon 5L avec pompe doseuse"/>
        <s v="Gel hydroalcoolique antiseptique 5l"/>
        <s v="Gel nettoyant mains hydroalcoolique PPX 300ml"/>
        <s v="Flaon gel hydroalcoolique NPC 500ml"/>
        <s v="Gel hydro alcoolique 500 ml"/>
        <s v="Gel hydro alcoolique 100 ml"/>
        <s v="Gel hydro alcoolique avec pompe 500ml"/>
        <s v="Lotion hydroalcoolique 1l"/>
        <s v="Nettoyant hydroalcoolique 1l"/>
        <s v="Gel antiseptique NPC 1l"/>
        <s v="Gel hydroalcoolique TOILMAN GA avec pompe 250ml"/>
        <s v="Solution hydroalcoolique 1l"/>
        <s v="Gel hydroalcoolique PPX tube 100ml"/>
        <s v="Solution hydroalcoolique 500ml"/>
        <s v="Gel hydro alcoolique 500ml"/>
        <s v="Masque tissus 2 couches X50"/>
        <s v="Gel hydroalcoolique 1l"/>
        <s v="Gel nettoyant mains hydroalcoolique PPX flacon 100ml"/>
        <s v="Gel hydroalcoolique SEVEN avec pompe 245ml"/>
        <s v="Gel anti-bactérien hydroalcoolique ss rinçage ALGOTHAL 300ml"/>
        <s v="Gel hydroalcoolique sans rincage ENERGIE FRUIT capsule 300ml"/>
        <s v="Solution hydroalcoolique mains JEANNE ARTHES 200ml"/>
        <s v="Solution hydroalcoolique mains JEANNE ARTHES 250ml"/>
        <s v="LOT DE 2 MASQUES - 20 LAVAGES - CAT 1"/>
        <s v="Gel hydroalcoolique sans rincage ENERGIE FRUIT flacon 75ml"/>
        <s v="Gel hydro alcoolique PPX flacon 100ml"/>
        <s v="Gel hydroalcoolique 75ml PPX"/>
        <s v="Gel nettoyant main antibactérien 300ml"/>
        <s v="LOT DE 2 MASQUES - LAVAGE 35 FOIS - CAT 1"/>
        <s v="LOT DE 4 MASQUES 25 LAVAGES"/>
        <s v="Gel nettoy.mains hydroalcoolique anti-bactérien DETTOL 50ml"/>
        <s v="Masque chirurgical 3 plis NF x50"/>
        <s v="LOT DE 4 MASQUES - 50 LAVAGES"/>
        <s v="Masque anti-projection chirurgicaux 3 plis jetables x50"/>
        <s v="LOT DE 2 MASQUES - 10 LAVAGES"/>
        <s v="Gel lavant pour les mains hydroalcoolique RIVIT 80ml"/>
        <s v="Nettoyant surf.bidon 5l elispray A"/>
        <s v="Masque tissu lavable à usage non sanitaire catégorie 1 X100"/>
        <s v="Masque de protection II R à usage uniq.fabriq. France x50"/>
        <m/>
      </sharedItems>
    </cacheField>
    <cacheField name="EAN" numFmtId="0">
      <sharedItems containsBlank="1"/>
    </cacheField>
    <cacheField name="2 - Secteur d'activité" numFmtId="0">
      <sharedItems containsBlank="1"/>
    </cacheField>
    <cacheField name="Fournisseur" numFmtId="0">
      <sharedItems containsString="0" containsBlank="1" containsNumber="1" containsInteger="1" minValue="71" maxValue="32146"/>
    </cacheField>
    <cacheField name="Lib Four" numFmtId="0">
      <sharedItems containsBlank="1"/>
    </cacheField>
    <cacheField name="Dept act fournisseur" numFmtId="0">
      <sharedItems containsBlank="1"/>
    </cacheField>
    <cacheField name="DA" numFmtId="0">
      <sharedItems containsBlank="1"/>
    </cacheField>
    <cacheField name="Conditionnement produit" numFmtId="0">
      <sharedItems containsString="0" containsBlank="1" containsNumber="1" containsInteger="1" minValue="1" maxValue="200"/>
    </cacheField>
    <cacheField name="Entrepôt" numFmtId="0">
      <sharedItems containsBlank="1"/>
    </cacheField>
    <cacheField name="Lib Entr" numFmtId="0">
      <sharedItems containsBlank="1"/>
    </cacheField>
    <cacheField name="Qte Stock UVC" numFmtId="0">
      <sharedItems containsString="0" containsBlank="1" containsNumber="1" containsInteger="1" minValue="9" maxValue="1706100"/>
    </cacheField>
    <cacheField name="Montant HT Stock Total PRMP" numFmtId="0">
      <sharedItems containsString="0" containsBlank="1" containsNumber="1" minValue="17.04" maxValue="6466119"/>
    </cacheField>
    <cacheField name="Mnt HT Stock Cession" numFmtId="0">
      <sharedItems containsString="0" containsBlank="1" containsNumber="1" minValue="16.8" maxValue="6466119"/>
    </cacheField>
    <cacheField name="Id Ref à conserver" numFmtId="0">
      <sharedItems/>
    </cacheField>
    <cacheField name="A conserver" numFmtId="0">
      <sharedItems containsString="0" containsBlank="1" containsNumber="1" containsInteger="1" minValue="1000" maxValue="2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9">
  <r>
    <x v="0"/>
    <x v="0"/>
    <x v="0"/>
    <s v="ECONOMAT"/>
    <s v="0905"/>
    <x v="0"/>
    <s v="ANTHEO FILIALE TEXALLIANCE"/>
    <s v="01"/>
    <x v="0"/>
    <n v="8"/>
    <s v="01-Activités Centralisées"/>
    <s v="Gel Economats"/>
    <x v="0"/>
    <n v="26872"/>
    <n v="13436"/>
  </r>
  <r>
    <x v="0"/>
    <x v="0"/>
    <x v="0"/>
    <s v="ECONOMAT"/>
    <s v="0905"/>
    <x v="0"/>
    <s v="ANTHEO FILIALE TEXALLIANCE"/>
    <s v="01"/>
    <x v="0"/>
    <n v="8"/>
    <s v="05-Sud"/>
    <s v="Gel Economats"/>
    <x v="1"/>
    <n v="19608"/>
    <n v="9804"/>
  </r>
  <r>
    <x v="0"/>
    <x v="0"/>
    <x v="0"/>
    <s v="ECONOMAT"/>
    <s v="0905"/>
    <x v="0"/>
    <s v="ANTHEO FILIALE TEXALLIANCE"/>
    <s v="01"/>
    <x v="0"/>
    <n v="8"/>
    <s v="06-Est"/>
    <s v="Gel Economats"/>
    <x v="2"/>
    <n v="23488"/>
    <n v="11744"/>
  </r>
  <r>
    <x v="1"/>
    <x v="1"/>
    <x v="1"/>
    <s v="BEAUTE SANTE"/>
    <s v="0120"/>
    <x v="1"/>
    <s v="ALGOTHAL"/>
    <s v="01"/>
    <x v="1"/>
    <n v="20"/>
    <s v="03-Ouest"/>
    <s v="Gel Clients"/>
    <x v="3"/>
    <n v="74940"/>
    <n v="22482"/>
  </r>
  <r>
    <x v="2"/>
    <x v="2"/>
    <x v="2"/>
    <s v="ECONOMAT"/>
    <s v="0905"/>
    <x v="2"/>
    <s v="HYDENET"/>
    <s v="01"/>
    <x v="2"/>
    <n v="12"/>
    <s v="01-Activités Centralisées"/>
    <s v="Gel Economats"/>
    <x v="4"/>
    <n v="2604"/>
    <n v="2604"/>
  </r>
  <r>
    <x v="2"/>
    <x v="2"/>
    <x v="2"/>
    <s v="ECONOMAT"/>
    <s v="0905"/>
    <x v="2"/>
    <s v="HYDENET"/>
    <s v="01"/>
    <x v="2"/>
    <n v="12"/>
    <s v="05-Sud"/>
    <s v="Gel Economats"/>
    <x v="5"/>
    <n v="1368"/>
    <n v="1368"/>
  </r>
  <r>
    <x v="2"/>
    <x v="2"/>
    <x v="2"/>
    <s v="ECONOMAT"/>
    <s v="0905"/>
    <x v="2"/>
    <s v="HYDENET"/>
    <s v="01"/>
    <x v="2"/>
    <n v="12"/>
    <s v="06-Est"/>
    <s v="Gel Economats"/>
    <x v="6"/>
    <n v="1452"/>
    <n v="1452"/>
  </r>
  <r>
    <x v="3"/>
    <x v="3"/>
    <x v="3"/>
    <s v="ECONOMAT"/>
    <s v="0905"/>
    <x v="3"/>
    <s v="L'OREAL"/>
    <s v="04"/>
    <x v="3"/>
    <n v="6"/>
    <s v="01-Activités Centralisées"/>
    <s v="Gel Economats"/>
    <x v="7"/>
    <n v="46956"/>
    <n v="4695.6000000000004"/>
  </r>
  <r>
    <x v="4"/>
    <x v="4"/>
    <x v="4"/>
    <s v="ECONOMAT"/>
    <s v="0905"/>
    <x v="4"/>
    <s v="AIR-VAL INTERNATIONAL SA"/>
    <s v="02"/>
    <x v="4"/>
    <n v="15"/>
    <s v="01-Activités Centralisées"/>
    <s v="Gel Economats"/>
    <x v="8"/>
    <n v="34650"/>
    <n v="17325"/>
  </r>
  <r>
    <x v="5"/>
    <x v="5"/>
    <x v="5"/>
    <s v="ECONOMAT"/>
    <s v="0905"/>
    <x v="4"/>
    <s v="AIR-VAL INTERNATIONAL SA"/>
    <s v="03"/>
    <x v="5"/>
    <n v="12"/>
    <s v="01-Activités Centralisées"/>
    <s v="Gel Economats"/>
    <x v="9"/>
    <n v="60216"/>
    <n v="30108"/>
  </r>
  <r>
    <x v="5"/>
    <x v="5"/>
    <x v="5"/>
    <s v="ECONOMAT"/>
    <s v="0905"/>
    <x v="4"/>
    <s v="AIR-VAL INTERNATIONAL SA"/>
    <s v="03"/>
    <x v="5"/>
    <n v="12"/>
    <s v="05-Sud"/>
    <s v="Gel Economats"/>
    <x v="10"/>
    <n v="60"/>
    <n v="30"/>
  </r>
  <r>
    <x v="5"/>
    <x v="5"/>
    <x v="5"/>
    <s v="ECONOMAT"/>
    <s v="0905"/>
    <x v="4"/>
    <s v="AIR-VAL INTERNATIONAL SA"/>
    <s v="03"/>
    <x v="5"/>
    <n v="12"/>
    <s v="06-Est"/>
    <s v="Gel Economats"/>
    <x v="11"/>
    <n v="30000"/>
    <n v="15000"/>
  </r>
  <r>
    <x v="6"/>
    <x v="6"/>
    <x v="4"/>
    <s v="ECONOMAT"/>
    <s v="0905"/>
    <x v="4"/>
    <s v="AIR-VAL INTERNATIONAL SA"/>
    <s v="03"/>
    <x v="5"/>
    <n v="15"/>
    <s v="01-Activités Centralisées"/>
    <s v="Gel Economats"/>
    <x v="12"/>
    <n v="143790"/>
    <n v="71895"/>
  </r>
  <r>
    <x v="6"/>
    <x v="6"/>
    <x v="4"/>
    <s v="ECONOMAT"/>
    <s v="0905"/>
    <x v="4"/>
    <s v="AIR-VAL INTERNATIONAL SA"/>
    <s v="03"/>
    <x v="5"/>
    <n v="15"/>
    <s v="05-Sud"/>
    <s v="Gel Economats"/>
    <x v="13"/>
    <n v="56910"/>
    <n v="28455"/>
  </r>
  <r>
    <x v="6"/>
    <x v="6"/>
    <x v="4"/>
    <s v="ECONOMAT"/>
    <s v="0905"/>
    <x v="4"/>
    <s v="AIR-VAL INTERNATIONAL SA"/>
    <s v="03"/>
    <x v="5"/>
    <n v="15"/>
    <s v="06-Est"/>
    <s v="Gel Economats"/>
    <x v="14"/>
    <n v="86475"/>
    <n v="43237.5"/>
  </r>
  <r>
    <x v="7"/>
    <x v="6"/>
    <x v="4"/>
    <s v="ECONOMAT"/>
    <s v="0905"/>
    <x v="4"/>
    <s v="AIR-VAL INTERNATIONAL SA"/>
    <s v="03"/>
    <x v="5"/>
    <n v="15"/>
    <s v="05-Sud"/>
    <s v="Gel Economats"/>
    <x v="15"/>
    <n v="32550"/>
    <n v="16275"/>
  </r>
  <r>
    <x v="8"/>
    <x v="7"/>
    <x v="6"/>
    <s v="BEAUTE SANTE"/>
    <s v="0120"/>
    <x v="5"/>
    <s v="PM BUSINESS SARL"/>
    <s v="01"/>
    <x v="6"/>
    <n v="72"/>
    <s v="03-Ouest"/>
    <s v="Gel Clients"/>
    <x v="16"/>
    <n v="76680"/>
    <n v="7668"/>
  </r>
  <r>
    <x v="8"/>
    <x v="7"/>
    <x v="6"/>
    <s v="BEAUTE SANTE"/>
    <s v="0120"/>
    <x v="5"/>
    <s v="PM BUSINESS SARL"/>
    <s v="01"/>
    <x v="6"/>
    <n v="72"/>
    <s v="05-Sud"/>
    <s v="Gel Clients"/>
    <x v="17"/>
    <n v="24048"/>
    <n v="2404.8000000000002"/>
  </r>
  <r>
    <x v="8"/>
    <x v="7"/>
    <x v="6"/>
    <s v="BEAUTE SANTE"/>
    <s v="0120"/>
    <x v="5"/>
    <s v="PM BUSINESS SARL"/>
    <s v="01"/>
    <x v="6"/>
    <n v="72"/>
    <s v="06-Est"/>
    <s v="Gel Clients"/>
    <x v="18"/>
    <n v="8856"/>
    <n v="885.6"/>
  </r>
  <r>
    <x v="9"/>
    <x v="7"/>
    <x v="6"/>
    <s v="BEAUTE SANTE"/>
    <s v="0120"/>
    <x v="5"/>
    <s v="PM BUSINESS SARL"/>
    <s v="01"/>
    <x v="6"/>
    <n v="72"/>
    <s v="06-Est"/>
    <s v="Gel Clients"/>
    <x v="19"/>
    <n v="6912"/>
    <n v="691.2"/>
  </r>
  <r>
    <x v="10"/>
    <x v="8"/>
    <x v="7"/>
    <s v="ECONOMAT"/>
    <s v="0905"/>
    <x v="6"/>
    <s v="CJ TRADE"/>
    <s v="01"/>
    <x v="7"/>
    <n v="6"/>
    <s v="01-Activités Centralisées"/>
    <s v="Gel Economats"/>
    <x v="20"/>
    <n v="7782"/>
    <n v="7782"/>
  </r>
  <r>
    <x v="10"/>
    <x v="8"/>
    <x v="7"/>
    <s v="ECONOMAT"/>
    <s v="0905"/>
    <x v="6"/>
    <s v="CJ TRADE"/>
    <s v="01"/>
    <x v="7"/>
    <n v="6"/>
    <s v="05-Sud"/>
    <s v="Gel Economats"/>
    <x v="21"/>
    <n v="2676"/>
    <n v="2676"/>
  </r>
  <r>
    <x v="10"/>
    <x v="8"/>
    <x v="7"/>
    <s v="ECONOMAT"/>
    <s v="0905"/>
    <x v="6"/>
    <s v="CJ TRADE"/>
    <s v="01"/>
    <x v="7"/>
    <n v="6"/>
    <s v="06-Est"/>
    <s v="Gel Economats"/>
    <x v="22"/>
    <n v="3600"/>
    <n v="3600"/>
  </r>
  <r>
    <x v="11"/>
    <x v="9"/>
    <x v="8"/>
    <s v="BEAUTE SANTE"/>
    <s v="0120"/>
    <x v="7"/>
    <s v="MC BRIDE SAS"/>
    <s v="01"/>
    <x v="8"/>
    <n v="12"/>
    <s v="03-Ouest"/>
    <s v="Gel Clients"/>
    <x v="23"/>
    <n v="102288"/>
    <n v="7671.5999999999995"/>
  </r>
  <r>
    <x v="11"/>
    <x v="9"/>
    <x v="8"/>
    <s v="BEAUTE SANTE"/>
    <s v="0120"/>
    <x v="7"/>
    <s v="MC BRIDE SAS"/>
    <s v="01"/>
    <x v="8"/>
    <n v="12"/>
    <s v="05-Sud"/>
    <s v="Gel Clients"/>
    <x v="24"/>
    <n v="67848"/>
    <n v="5088.5999999999995"/>
  </r>
  <r>
    <x v="11"/>
    <x v="9"/>
    <x v="8"/>
    <s v="BEAUTE SANTE"/>
    <s v="0120"/>
    <x v="7"/>
    <s v="MC BRIDE SAS"/>
    <s v="01"/>
    <x v="8"/>
    <n v="12"/>
    <s v="06-Est"/>
    <s v="Gel Clients"/>
    <x v="25"/>
    <n v="103344"/>
    <n v="7750.7999999999993"/>
  </r>
  <r>
    <x v="12"/>
    <x v="10"/>
    <x v="9"/>
    <s v="ECONOMAT"/>
    <s v="0905"/>
    <x v="8"/>
    <s v="ECOLAB SNC"/>
    <s v="01"/>
    <x v="9"/>
    <n v="12"/>
    <s v="06-Est"/>
    <s v="Gel Economats"/>
    <x v="26"/>
    <n v="12"/>
    <n v="6"/>
  </r>
  <r>
    <x v="13"/>
    <x v="11"/>
    <x v="10"/>
    <s v="ECONOMAT"/>
    <s v="0905"/>
    <x v="2"/>
    <s v="HYDENET"/>
    <s v="01"/>
    <x v="2"/>
    <n v="6"/>
    <s v="01-Activités Centralisées"/>
    <s v="Gel Economats"/>
    <x v="27"/>
    <n v="768"/>
    <n v="384"/>
  </r>
  <r>
    <x v="14"/>
    <x v="12"/>
    <x v="11"/>
    <s v="BEAUTE SANTE"/>
    <s v="0120"/>
    <x v="9"/>
    <s v="IDM"/>
    <s v="01"/>
    <x v="10"/>
    <n v="24"/>
    <s v="05-Sud"/>
    <s v="Gel Clients"/>
    <x v="28"/>
    <n v="29592"/>
    <n v="2959.2000000000003"/>
  </r>
  <r>
    <x v="14"/>
    <x v="12"/>
    <x v="11"/>
    <s v="BEAUTE SANTE"/>
    <s v="0120"/>
    <x v="9"/>
    <s v="IDM"/>
    <s v="01"/>
    <x v="10"/>
    <n v="24"/>
    <s v="06-Est"/>
    <s v="Gel Clients"/>
    <x v="29"/>
    <n v="4512"/>
    <n v="451.20000000000005"/>
  </r>
  <r>
    <x v="15"/>
    <x v="12"/>
    <x v="11"/>
    <s v="BEAUTE SANTE"/>
    <s v="0120"/>
    <x v="9"/>
    <s v="IDM"/>
    <s v="01"/>
    <x v="10"/>
    <n v="24"/>
    <s v="06-Est"/>
    <s v="Gel Clients"/>
    <x v="30"/>
    <n v="20424"/>
    <n v="2042.4"/>
  </r>
  <r>
    <x v="16"/>
    <x v="13"/>
    <x v="12"/>
    <s v="ECONOMAT"/>
    <s v="0905"/>
    <x v="0"/>
    <s v="ANTHEO FILIALE TEXALLIANCE"/>
    <s v="01"/>
    <x v="0"/>
    <n v="40"/>
    <s v="01-Activités Centralisées"/>
    <s v="Gel Economats"/>
    <x v="31"/>
    <n v="63600"/>
    <n v="15582"/>
  </r>
  <r>
    <x v="16"/>
    <x v="13"/>
    <x v="12"/>
    <s v="ECONOMAT"/>
    <s v="0905"/>
    <x v="0"/>
    <s v="ANTHEO FILIALE TEXALLIANCE"/>
    <s v="01"/>
    <x v="0"/>
    <n v="40"/>
    <s v="05-Sud"/>
    <s v="Gel Economats"/>
    <x v="32"/>
    <n v="32560"/>
    <n v="7977.2"/>
  </r>
  <r>
    <x v="16"/>
    <x v="13"/>
    <x v="12"/>
    <s v="ECONOMAT"/>
    <s v="0905"/>
    <x v="0"/>
    <s v="ANTHEO FILIALE TEXALLIANCE"/>
    <s v="01"/>
    <x v="0"/>
    <n v="40"/>
    <s v="06-Est"/>
    <s v="Gel Economats"/>
    <x v="33"/>
    <n v="26880"/>
    <n v="6585.5999999999995"/>
  </r>
  <r>
    <x v="17"/>
    <x v="14"/>
    <x v="13"/>
    <s v="ECONOMAT"/>
    <s v="0905"/>
    <x v="0"/>
    <s v="ANTHEO FILIALE TEXALLIANCE"/>
    <s v="01"/>
    <x v="0"/>
    <n v="24"/>
    <s v="01-Activités Centralisées"/>
    <s v="Gel Economats"/>
    <x v="34"/>
    <n v="63048"/>
    <n v="15762"/>
  </r>
  <r>
    <x v="17"/>
    <x v="14"/>
    <x v="13"/>
    <s v="ECONOMAT"/>
    <s v="0905"/>
    <x v="0"/>
    <s v="ANTHEO FILIALE TEXALLIANCE"/>
    <s v="01"/>
    <x v="0"/>
    <n v="24"/>
    <s v="05-Sud"/>
    <s v="Gel Economats"/>
    <x v="35"/>
    <n v="33240"/>
    <n v="8310"/>
  </r>
  <r>
    <x v="17"/>
    <x v="14"/>
    <x v="13"/>
    <s v="ECONOMAT"/>
    <s v="0905"/>
    <x v="0"/>
    <s v="ANTHEO FILIALE TEXALLIANCE"/>
    <s v="01"/>
    <x v="0"/>
    <n v="24"/>
    <s v="06-Est"/>
    <s v="Gel Economats"/>
    <x v="36"/>
    <n v="31584"/>
    <n v="7896"/>
  </r>
  <r>
    <x v="18"/>
    <x v="15"/>
    <x v="14"/>
    <s v="ECONOMAT"/>
    <s v="0905"/>
    <x v="10"/>
    <s v="DIGITAL ELECTRONIQUE"/>
    <s v="02"/>
    <x v="11"/>
    <n v="24"/>
    <s v="01-Activités Centralisées"/>
    <s v="Gel Economats"/>
    <x v="37"/>
    <n v="107136"/>
    <n v="32140.799999999999"/>
  </r>
  <r>
    <x v="18"/>
    <x v="15"/>
    <x v="14"/>
    <s v="ECONOMAT"/>
    <s v="0905"/>
    <x v="10"/>
    <s v="DIGITAL ELECTRONIQUE"/>
    <s v="02"/>
    <x v="11"/>
    <n v="24"/>
    <s v="05-Sud"/>
    <s v="Gel Economats"/>
    <x v="38"/>
    <n v="58632"/>
    <n v="17589.599999999999"/>
  </r>
  <r>
    <x v="18"/>
    <x v="15"/>
    <x v="14"/>
    <s v="ECONOMAT"/>
    <s v="0905"/>
    <x v="10"/>
    <s v="DIGITAL ELECTRONIQUE"/>
    <s v="02"/>
    <x v="11"/>
    <n v="24"/>
    <s v="06-Est"/>
    <s v="Gel Economats"/>
    <x v="39"/>
    <n v="60480"/>
    <n v="18144"/>
  </r>
  <r>
    <x v="19"/>
    <x v="16"/>
    <x v="15"/>
    <s v="BEAUTE SANTE"/>
    <s v="0120"/>
    <x v="9"/>
    <s v="IDM"/>
    <s v="01"/>
    <x v="10"/>
    <n v="12"/>
    <s v="03-Ouest"/>
    <s v="Gel Clients"/>
    <x v="40"/>
    <n v="68820"/>
    <n v="20646"/>
  </r>
  <r>
    <x v="19"/>
    <x v="16"/>
    <x v="15"/>
    <s v="BEAUTE SANTE"/>
    <s v="0120"/>
    <x v="9"/>
    <s v="IDM"/>
    <s v="01"/>
    <x v="10"/>
    <n v="12"/>
    <s v="06-Est"/>
    <s v="Gel Clients"/>
    <x v="41"/>
    <n v="8172"/>
    <n v="2451.6"/>
  </r>
  <r>
    <x v="20"/>
    <x v="16"/>
    <x v="15"/>
    <s v="BEAUTE SANTE"/>
    <s v="0120"/>
    <x v="9"/>
    <s v="IDM"/>
    <s v="01"/>
    <x v="10"/>
    <n v="12"/>
    <s v="06-Est"/>
    <s v="Gel Clients"/>
    <x v="42"/>
    <n v="29088"/>
    <n v="8726.4"/>
  </r>
  <r>
    <x v="21"/>
    <x v="17"/>
    <x v="16"/>
    <s v="BEAUTE SANTE"/>
    <s v="0120"/>
    <x v="9"/>
    <s v="IDM"/>
    <s v="01"/>
    <x v="10"/>
    <n v="24"/>
    <s v="03-Ouest"/>
    <s v="Gel Clients"/>
    <x v="43"/>
    <n v="773664"/>
    <n v="77366.400000000009"/>
  </r>
  <r>
    <x v="21"/>
    <x v="17"/>
    <x v="16"/>
    <s v="BEAUTE SANTE"/>
    <s v="0120"/>
    <x v="9"/>
    <s v="IDM"/>
    <s v="01"/>
    <x v="10"/>
    <n v="24"/>
    <s v="05-Sud"/>
    <s v="Gel Clients"/>
    <x v="44"/>
    <n v="139992"/>
    <n v="13999.2"/>
  </r>
  <r>
    <x v="21"/>
    <x v="17"/>
    <x v="16"/>
    <s v="BEAUTE SANTE"/>
    <s v="0120"/>
    <x v="9"/>
    <s v="IDM"/>
    <s v="01"/>
    <x v="10"/>
    <n v="24"/>
    <s v="06-Est"/>
    <s v="Gel Clients"/>
    <x v="45"/>
    <n v="36216"/>
    <n v="3621.6000000000004"/>
  </r>
  <r>
    <x v="22"/>
    <x v="17"/>
    <x v="16"/>
    <s v="BEAUTE SANTE"/>
    <s v="0120"/>
    <x v="9"/>
    <s v="IDM"/>
    <s v="01"/>
    <x v="10"/>
    <n v="24"/>
    <s v="06-Est"/>
    <s v="Gel Clients"/>
    <x v="46"/>
    <n v="85752"/>
    <n v="8575.2000000000007"/>
  </r>
  <r>
    <x v="23"/>
    <x v="18"/>
    <x v="17"/>
    <s v="ECONOMAT"/>
    <s v="0905"/>
    <x v="11"/>
    <s v="EUGENE PERMA FRANCE SAS"/>
    <s v="02"/>
    <x v="12"/>
    <n v="6"/>
    <s v="01-Activités Centralisées"/>
    <s v="Gel Economats"/>
    <x v="47"/>
    <n v="43692"/>
    <n v="43692"/>
  </r>
  <r>
    <x v="23"/>
    <x v="18"/>
    <x v="17"/>
    <s v="ECONOMAT"/>
    <s v="0905"/>
    <x v="11"/>
    <s v="EUGENE PERMA FRANCE SAS"/>
    <s v="02"/>
    <x v="12"/>
    <n v="6"/>
    <s v="06-Est"/>
    <s v="Gel Economats"/>
    <x v="48"/>
    <n v="28098"/>
    <n v="28098"/>
  </r>
  <r>
    <x v="24"/>
    <x v="19"/>
    <x v="18"/>
    <s v="ECONOMAT"/>
    <s v="0905"/>
    <x v="12"/>
    <s v="SPHERE DISTRIBUTION"/>
    <s v="03"/>
    <x v="13"/>
    <n v="12"/>
    <s v="05-Sud"/>
    <s v="Gel Economats"/>
    <x v="49"/>
    <n v="780"/>
    <n v="780"/>
  </r>
  <r>
    <x v="24"/>
    <x v="19"/>
    <x v="18"/>
    <s v="ECONOMAT"/>
    <s v="0905"/>
    <x v="12"/>
    <s v="SPHERE DISTRIBUTION"/>
    <s v="03"/>
    <x v="13"/>
    <n v="12"/>
    <s v="06-Est"/>
    <s v="Gel Economats"/>
    <x v="50"/>
    <n v="2064"/>
    <n v="2064"/>
  </r>
  <r>
    <x v="25"/>
    <x v="20"/>
    <x v="19"/>
    <s v="ECONOMAT"/>
    <s v="0905"/>
    <x v="13"/>
    <s v="CHIMINOVE"/>
    <s v="03"/>
    <x v="14"/>
    <n v="9"/>
    <s v="01-Activités Centralisées"/>
    <s v="Gel Economats"/>
    <x v="51"/>
    <n v="12960"/>
    <n v="12960"/>
  </r>
  <r>
    <x v="25"/>
    <x v="20"/>
    <x v="19"/>
    <s v="ECONOMAT"/>
    <s v="0905"/>
    <x v="13"/>
    <s v="CHIMINOVE"/>
    <s v="03"/>
    <x v="14"/>
    <n v="9"/>
    <s v="05-Sud"/>
    <s v="Gel Economats"/>
    <x v="52"/>
    <n v="5841"/>
    <n v="5841"/>
  </r>
  <r>
    <x v="25"/>
    <x v="20"/>
    <x v="19"/>
    <s v="ECONOMAT"/>
    <s v="0905"/>
    <x v="13"/>
    <s v="CHIMINOVE"/>
    <s v="03"/>
    <x v="14"/>
    <n v="9"/>
    <s v="06-Est"/>
    <s v="Gel Economats"/>
    <x v="53"/>
    <n v="5328"/>
    <n v="5328"/>
  </r>
  <r>
    <x v="26"/>
    <x v="20"/>
    <x v="19"/>
    <s v="ECONOMAT"/>
    <s v="0905"/>
    <x v="13"/>
    <s v="CHIMINOVE"/>
    <s v="03"/>
    <x v="14"/>
    <n v="9"/>
    <s v="05-Sud"/>
    <s v="Gel Economats"/>
    <x v="54"/>
    <n v="9"/>
    <n v="9"/>
  </r>
  <r>
    <x v="27"/>
    <x v="21"/>
    <x v="20"/>
    <s v="ECONOMAT"/>
    <s v="0905"/>
    <x v="0"/>
    <s v="ANTHEO FILIALE TEXALLIANCE"/>
    <s v="01"/>
    <x v="0"/>
    <n v="20"/>
    <s v="01-Activités Centralisées"/>
    <s v="Gel Economats"/>
    <x v="55"/>
    <n v="86400"/>
    <n v="43200"/>
  </r>
  <r>
    <x v="27"/>
    <x v="21"/>
    <x v="20"/>
    <s v="ECONOMAT"/>
    <s v="0905"/>
    <x v="0"/>
    <s v="ANTHEO FILIALE TEXALLIANCE"/>
    <s v="01"/>
    <x v="0"/>
    <n v="20"/>
    <s v="05-Sud"/>
    <s v="Gel Economats"/>
    <x v="56"/>
    <n v="35820"/>
    <n v="17910"/>
  </r>
  <r>
    <x v="27"/>
    <x v="21"/>
    <x v="20"/>
    <s v="ECONOMAT"/>
    <s v="0905"/>
    <x v="0"/>
    <s v="ANTHEO FILIALE TEXALLIANCE"/>
    <s v="01"/>
    <x v="0"/>
    <n v="20"/>
    <s v="06-Est"/>
    <s v="Gel Economats"/>
    <x v="57"/>
    <n v="1720"/>
    <n v="860"/>
  </r>
  <r>
    <x v="28"/>
    <x v="21"/>
    <x v="20"/>
    <s v="ECONOMAT"/>
    <s v="0905"/>
    <x v="0"/>
    <s v="ANTHEO FILIALE TEXALLIANCE"/>
    <s v="01"/>
    <x v="0"/>
    <n v="20"/>
    <s v="05-Sud"/>
    <s v="Gel Economats"/>
    <x v="58"/>
    <n v="120"/>
    <n v="6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25">
  <r>
    <d v="2021-06-02T00:00:00"/>
    <x v="0"/>
    <s v="Masque de protection Junior II R à usage unique X50"/>
    <s v="3683080450858"/>
    <s v="BEAUTE SANTE"/>
    <s v="0120"/>
    <n v="31921"/>
    <s v="LCH GROUPE"/>
    <s v="01"/>
    <s v="LCH GROUPE"/>
    <n v="40"/>
    <s v="0113"/>
    <x v="0"/>
    <n v="9160"/>
    <n v="30228"/>
    <n v="30228"/>
  </r>
  <r>
    <d v="2021-06-02T00:00:00"/>
    <x v="0"/>
    <s v="Masque de protection Junior II R à usage unique X50"/>
    <s v="3683080450858"/>
    <s v="BEAUTE SANTE"/>
    <s v="0120"/>
    <n v="31921"/>
    <s v="LCH GROUPE"/>
    <s v="01"/>
    <s v="LCH GROUPE"/>
    <n v="40"/>
    <s v="01S1"/>
    <x v="1"/>
    <n v="45240"/>
    <n v="149292"/>
    <n v="149292"/>
  </r>
  <r>
    <d v="2021-06-02T00:00:00"/>
    <x v="0"/>
    <s v="Masque de protection Junior II R à usage unique X50"/>
    <s v="3683080450858"/>
    <s v="BEAUTE SANTE"/>
    <s v="0120"/>
    <n v="31921"/>
    <s v="LCH GROUPE"/>
    <s v="01"/>
    <s v="LCH GROUPE"/>
    <n v="40"/>
    <s v="01V6"/>
    <x v="2"/>
    <n v="29480"/>
    <n v="97284"/>
    <n v="97284"/>
  </r>
  <r>
    <d v="2021-06-02T00:00:00"/>
    <x v="1"/>
    <s v="Solution nettoyante ms hydroalcoolique PEUREUX 1 litre OPP6"/>
    <s v="3123020011522"/>
    <s v="BEAUTE SANTE"/>
    <s v="0120"/>
    <n v="28462"/>
    <s v="GDES DISTILLERIES PEUREUX"/>
    <s v="01"/>
    <s v="DISTILLERIES PEUREUX"/>
    <n v="6"/>
    <s v="01S1"/>
    <x v="1"/>
    <n v="2526"/>
    <n v="16419"/>
    <n v="16419"/>
  </r>
  <r>
    <d v="2021-06-02T00:00:00"/>
    <x v="2"/>
    <s v="Masque de protection x50"/>
    <s v="5404014515294"/>
    <s v="BEAUTE SANTE"/>
    <s v="0120"/>
    <n v="31533"/>
    <s v="PROMECO"/>
    <s v="02"/>
    <s v="PROMECO (ECO)"/>
    <n v="20"/>
    <s v="01S1"/>
    <x v="1"/>
    <n v="1280"/>
    <n v="40320"/>
    <n v="5760"/>
  </r>
  <r>
    <d v="2021-06-02T00:00:00"/>
    <x v="3"/>
    <s v="Gel nett.mains hydroalcoolique a/bactérien ss rinçage U 75ml"/>
    <s v="3256223684702"/>
    <s v="BEAUTE SANTE"/>
    <s v="0120"/>
    <n v="1524"/>
    <s v="ROVAL"/>
    <s v="01"/>
    <s v="ROVAL"/>
    <n v="12"/>
    <s v="01R2"/>
    <x v="3"/>
    <n v="24"/>
    <n v="17.04"/>
    <n v="16.8"/>
  </r>
  <r>
    <d v="2021-06-02T00:00:00"/>
    <x v="4"/>
    <s v="Masque de protection II R à usage unique X50"/>
    <s v="3701403801825"/>
    <s v="BEAUTE SANTE"/>
    <s v="0120"/>
    <n v="31582"/>
    <s v="IDC SAS"/>
    <s v="04"/>
    <s v="IDC SAS (DPH)"/>
    <n v="40"/>
    <s v="0113"/>
    <x v="0"/>
    <n v="34160"/>
    <n v="61146.400000000001"/>
    <n v="64562.400000000001"/>
  </r>
  <r>
    <d v="2021-06-02T00:00:00"/>
    <x v="4"/>
    <s v="Masque de protection II R à usage unique X50"/>
    <s v="3701403801825"/>
    <s v="BEAUTE SANTE"/>
    <s v="0120"/>
    <n v="31582"/>
    <s v="IDC SAS"/>
    <s v="04"/>
    <s v="IDC SAS (DPH)"/>
    <n v="40"/>
    <s v="01V6"/>
    <x v="2"/>
    <n v="23040"/>
    <n v="42624"/>
    <n v="43545.599999999999"/>
  </r>
  <r>
    <d v="2021-06-02T00:00:00"/>
    <x v="5"/>
    <s v="Masque de protection Junior II R à usage unique X50"/>
    <s v="6973152490019"/>
    <s v="BEAUTE SANTE"/>
    <s v="0120"/>
    <n v="31891"/>
    <s v="VINOVINIA"/>
    <s v="01"/>
    <s v="VINOVINIA"/>
    <n v="60"/>
    <s v="0113"/>
    <x v="0"/>
    <n v="123120"/>
    <n v="215460"/>
    <n v="215460"/>
  </r>
  <r>
    <d v="2021-06-02T00:00:00"/>
    <x v="6"/>
    <s v="Masq.prot.Junior II R à usage unique made in France x50"/>
    <s v="3662036012753"/>
    <s v="BEAUTE SANTE"/>
    <s v="0120"/>
    <n v="32145"/>
    <s v="GROUPE KOLMI HOPEN SAS"/>
    <s v="01"/>
    <s v="GROUPE KOLMI HOPEN"/>
    <n v="12"/>
    <s v="0113"/>
    <x v="0"/>
    <n v="5988"/>
    <n v="22455"/>
    <n v="22455"/>
  </r>
  <r>
    <d v="2021-06-02T00:00:00"/>
    <x v="6"/>
    <s v="Masq.prot.Junior II R à usage unique made in France x50"/>
    <s v="3662036012753"/>
    <s v="BEAUTE SANTE"/>
    <s v="0120"/>
    <n v="32145"/>
    <s v="GROUPE KOLMI HOPEN SAS"/>
    <s v="01"/>
    <s v="GROUPE KOLMI HOPEN"/>
    <n v="12"/>
    <s v="01V6"/>
    <x v="2"/>
    <n v="444"/>
    <n v="1665"/>
    <n v="1665"/>
  </r>
  <r>
    <d v="2021-06-02T00:00:00"/>
    <x v="7"/>
    <s v="Masque de protection Junior II R à usage unique X50"/>
    <s v="6973296770015"/>
    <s v="BEAUTE SANTE"/>
    <s v="0120"/>
    <n v="32146"/>
    <s v="MLM FASHION DIFFUSION"/>
    <s v="01"/>
    <s v="MLM FASHION DIFFUSION"/>
    <n v="40"/>
    <s v="0113"/>
    <x v="0"/>
    <n v="190080"/>
    <n v="370656"/>
    <n v="370656"/>
  </r>
  <r>
    <d v="2021-06-02T00:00:00"/>
    <x v="7"/>
    <s v="Masque de protection Junior II R à usage unique X50"/>
    <s v="6973296770015"/>
    <s v="BEAUTE SANTE"/>
    <s v="0120"/>
    <n v="32146"/>
    <s v="MLM FASHION DIFFUSION"/>
    <s v="01"/>
    <s v="MLM FASHION DIFFUSION"/>
    <n v="40"/>
    <s v="01S1"/>
    <x v="1"/>
    <n v="84480"/>
    <n v="164736"/>
    <n v="164736"/>
  </r>
  <r>
    <d v="2021-06-02T00:00:00"/>
    <x v="7"/>
    <s v="Masque de protection Junior II R à usage unique X50"/>
    <s v="6973296770015"/>
    <s v="BEAUTE SANTE"/>
    <s v="0120"/>
    <n v="32146"/>
    <s v="MLM FASHION DIFFUSION"/>
    <s v="01"/>
    <s v="MLM FASHION DIFFUSION"/>
    <n v="40"/>
    <s v="01V6"/>
    <x v="2"/>
    <n v="84480"/>
    <n v="164736"/>
    <n v="164736"/>
  </r>
  <r>
    <d v="2021-06-02T00:00:00"/>
    <x v="8"/>
    <s v="Gel désinfectant hydroalcoolique mains SANYTOL flacon 250ml"/>
    <s v="3045206503006"/>
    <s v="BEAUTE SANTE"/>
    <s v="0120"/>
    <n v="26386"/>
    <s v="INTERTRADE SP.ZO.O."/>
    <s v="01"/>
    <s v="INTERTRADE ZO.O.DPH/LIQ"/>
    <n v="12"/>
    <s v="01S1"/>
    <x v="1"/>
    <n v="1020"/>
    <n v="1693.2"/>
    <n v="1938"/>
  </r>
  <r>
    <d v="2021-06-02T00:00:00"/>
    <x v="9"/>
    <s v="Gel désinfectant hydroalcoolique mains SANYTOL flacon 75ml"/>
    <s v="3045206502009"/>
    <s v="BEAUTE SANTE"/>
    <s v="0120"/>
    <n v="26386"/>
    <s v="INTERTRADE SP.ZO.O."/>
    <s v="01"/>
    <s v="INTERTRADE ZO.O.DPH/LIQ"/>
    <n v="24"/>
    <s v="01S1"/>
    <x v="1"/>
    <n v="2328"/>
    <n v="2584.08"/>
    <n v="2840.16"/>
  </r>
  <r>
    <d v="2021-06-02T00:00:00"/>
    <x v="10"/>
    <s v="Gel hydroalcoolique antiseptique NPC avec pompe 500ml"/>
    <s v="3597610287114"/>
    <s v="ECONOMAT"/>
    <s v="0905"/>
    <n v="28304"/>
    <s v="HYDENET"/>
    <s v="01"/>
    <s v="HYDENET             (ECO)"/>
    <n v="6"/>
    <s v="0125"/>
    <x v="4"/>
    <n v="768"/>
    <n v="2304"/>
    <n v="1536"/>
  </r>
  <r>
    <d v="2021-06-02T00:00:00"/>
    <x v="11"/>
    <s v="Gel désinfectant hydroalcoolique mains SANYTOL flacon 250ml"/>
    <s v="3045206503006"/>
    <s v="BEAUTE SANTE"/>
    <s v="0120"/>
    <n v="26386"/>
    <s v="INTERTRADE SP.ZO.O."/>
    <s v="01"/>
    <s v="INTERTRADE ZO.O.DPH/LIQ"/>
    <n v="12"/>
    <s v="01S1"/>
    <x v="1"/>
    <n v="2604"/>
    <n v="4322.6400000000003"/>
    <n v="4296.6000000000004"/>
  </r>
  <r>
    <d v="2021-06-02T00:00:00"/>
    <x v="12"/>
    <s v="Gel désinfectant hydroalcoolique mains SANYTOL flacon 75ml"/>
    <s v="3045206502009"/>
    <s v="BEAUTE SANTE"/>
    <s v="0120"/>
    <n v="26386"/>
    <s v="INTERTRADE SP.ZO.O."/>
    <s v="01"/>
    <s v="INTERTRADE ZO.O.DPH/LIQ"/>
    <n v="24"/>
    <s v="01S1"/>
    <x v="1"/>
    <n v="6792"/>
    <n v="7539.12"/>
    <n v="7471.2"/>
  </r>
  <r>
    <d v="2021-06-02T00:00:00"/>
    <x v="13"/>
    <s v="Gel hydroalcoolique antiseptique NPC 500ml"/>
    <s v="4028163080741"/>
    <s v="ECONOMAT"/>
    <s v="0905"/>
    <n v="31304"/>
    <s v="ECOLAB SNC"/>
    <s v="01"/>
    <s v="ECOLAB SNC"/>
    <n v="12"/>
    <s v="01S1"/>
    <x v="1"/>
    <n v="12"/>
    <n v="36.119999999999997"/>
    <n v="24"/>
  </r>
  <r>
    <d v="2021-06-02T00:00:00"/>
    <x v="14"/>
    <s v="Gel hydroalcoolique bidon 5L avec pompe doseuse"/>
    <s v="3368955662511"/>
    <s v="ECONOMAT"/>
    <s v="0905"/>
    <n v="31498"/>
    <s v="IPC"/>
    <s v="01"/>
    <s v="IPC"/>
    <n v="2"/>
    <s v="0125"/>
    <x v="4"/>
    <n v="100"/>
    <n v="8400"/>
    <n v="8400"/>
  </r>
  <r>
    <d v="2021-06-02T00:00:00"/>
    <x v="15"/>
    <s v="Gel hydroalcoolique antiseptique 5l"/>
    <s v="3700143626606"/>
    <s v="ECONOMAT"/>
    <s v="0905"/>
    <n v="31530"/>
    <s v="HYDRACHIM SAS"/>
    <s v="01"/>
    <s v="HYDRACHIM SAS"/>
    <n v="4"/>
    <s v="0125"/>
    <x v="4"/>
    <n v="572"/>
    <n v="11371.36"/>
    <n v="11548.68"/>
  </r>
  <r>
    <d v="2021-06-02T00:00:00"/>
    <x v="15"/>
    <s v="Gel hydroalcoolique antiseptique 5l"/>
    <s v="3700143626606"/>
    <s v="ECONOMAT"/>
    <s v="0905"/>
    <n v="31530"/>
    <s v="HYDRACHIM SAS"/>
    <s v="01"/>
    <s v="HYDRACHIM SAS"/>
    <n v="4"/>
    <s v="01S1"/>
    <x v="1"/>
    <n v="528"/>
    <n v="10296"/>
    <n v="10660.32"/>
  </r>
  <r>
    <d v="2021-06-02T00:00:00"/>
    <x v="16"/>
    <s v="Masque de protection x50"/>
    <s v="5404014515294"/>
    <s v="BEAUTE SANTE"/>
    <s v="0120"/>
    <n v="31533"/>
    <s v="PROMECO"/>
    <s v="01"/>
    <s v="PROMECO (BAS)"/>
    <n v="20"/>
    <s v="0125"/>
    <x v="4"/>
    <n v="340"/>
    <n v="13600"/>
    <n v="7990"/>
  </r>
  <r>
    <d v="2021-06-02T00:00:00"/>
    <x v="17"/>
    <s v="Gel nettoyant mains hydroalcoolique PPX 300ml"/>
    <s v="3760262111018"/>
    <s v="BEAUTE SANTE"/>
    <s v="0120"/>
    <n v="25747"/>
    <s v="IDM"/>
    <s v="01"/>
    <s v="IDM"/>
    <n v="12"/>
    <s v="0113"/>
    <x v="0"/>
    <n v="65976"/>
    <n v="143167.92000000001"/>
    <n v="71913.84"/>
  </r>
  <r>
    <d v="2021-06-02T00:00:00"/>
    <x v="17"/>
    <s v="Gel nettoyant mains hydroalcoolique PPX 300ml"/>
    <s v="3760262111018"/>
    <s v="BEAUTE SANTE"/>
    <s v="0120"/>
    <n v="25747"/>
    <s v="IDM"/>
    <s v="01"/>
    <s v="IDM"/>
    <n v="12"/>
    <s v="01S1"/>
    <x v="1"/>
    <n v="7056"/>
    <n v="15311.52"/>
    <n v="7691.04"/>
  </r>
  <r>
    <d v="2021-06-02T00:00:00"/>
    <x v="18"/>
    <s v="Flaon gel hydroalcoolique NPC 500ml"/>
    <s v="8410836220374"/>
    <s v="ECONOMAT"/>
    <s v="0905"/>
    <n v="31508"/>
    <s v="ANTHEO FILIALE TEXALLIANCE"/>
    <s v="01"/>
    <s v="ANTHEO FILIALE TEXALLIANC"/>
    <n v="8"/>
    <s v="0125"/>
    <x v="4"/>
    <n v="26872"/>
    <n v="107488"/>
    <n v="53744"/>
  </r>
  <r>
    <d v="2021-06-02T00:00:00"/>
    <x v="18"/>
    <s v="Flaon gel hydroalcoolique NPC 500ml"/>
    <s v="8410836220374"/>
    <s v="ECONOMAT"/>
    <s v="0905"/>
    <n v="31508"/>
    <s v="ANTHEO FILIALE TEXALLIANCE"/>
    <s v="01"/>
    <s v="ANTHEO FILIALE TEXALLIANC"/>
    <n v="8"/>
    <s v="01S1"/>
    <x v="1"/>
    <n v="23488"/>
    <n v="93952"/>
    <n v="46976"/>
  </r>
  <r>
    <d v="2021-06-02T00:00:00"/>
    <x v="18"/>
    <s v="Flaon gel hydroalcoolique NPC 500ml"/>
    <s v="8410836220374"/>
    <s v="ECONOMAT"/>
    <s v="0905"/>
    <n v="31508"/>
    <s v="ANTHEO FILIALE TEXALLIANCE"/>
    <s v="01"/>
    <s v="ANTHEO FILIALE TEXALLIANC"/>
    <n v="8"/>
    <s v="01V6"/>
    <x v="2"/>
    <n v="19320"/>
    <n v="77280"/>
    <n v="38640"/>
  </r>
  <r>
    <d v="2021-06-02T00:00:00"/>
    <x v="19"/>
    <s v="Gel hydro alcoolique 500 ml"/>
    <s v="8411114088174"/>
    <s v="ECONOMAT"/>
    <s v="0905"/>
    <n v="26771"/>
    <s v="AIR-VAL INTERNATIONAL SA"/>
    <s v="02"/>
    <s v="AIR VAL INTERNATIONAL(BAS"/>
    <n v="15"/>
    <s v="0125"/>
    <x v="4"/>
    <n v="34650"/>
    <n v="138600"/>
    <n v="69300"/>
  </r>
  <r>
    <d v="2021-06-02T00:00:00"/>
    <x v="20"/>
    <s v="Gel hydro alcoolique 100 ml"/>
    <s v="3368957118689"/>
    <s v="ECONOMAT"/>
    <s v="0905"/>
    <n v="1432"/>
    <s v="L'OREAL"/>
    <s v="04"/>
    <s v="L'OREAL (BAS)"/>
    <n v="6"/>
    <s v="0125"/>
    <x v="4"/>
    <n v="46956"/>
    <n v="469.56"/>
    <n v="469.56"/>
  </r>
  <r>
    <d v="2021-06-02T00:00:00"/>
    <x v="21"/>
    <s v="Gel hydro alcoolique avec pompe 500ml"/>
    <s v="8411114088174"/>
    <s v="ECONOMAT"/>
    <s v="0905"/>
    <n v="26771"/>
    <s v="AIR-VAL INTERNATIONAL SA"/>
    <s v="03"/>
    <s v="AIR-VAL INTERNATIONAL ECO"/>
    <n v="15"/>
    <s v="0125"/>
    <x v="4"/>
    <n v="143235"/>
    <n v="572940"/>
    <n v="286470"/>
  </r>
  <r>
    <d v="2021-06-02T00:00:00"/>
    <x v="21"/>
    <s v="Gel hydro alcoolique avec pompe 500ml"/>
    <s v="8411114088174"/>
    <s v="ECONOMAT"/>
    <s v="0905"/>
    <n v="26771"/>
    <s v="AIR-VAL INTERNATIONAL SA"/>
    <s v="03"/>
    <s v="AIR-VAL INTERNATIONAL ECO"/>
    <n v="15"/>
    <s v="01S1"/>
    <x v="1"/>
    <n v="86190"/>
    <n v="336141"/>
    <n v="172380"/>
  </r>
  <r>
    <d v="2021-06-02T00:00:00"/>
    <x v="21"/>
    <s v="Gel hydro alcoolique avec pompe 500ml"/>
    <s v="8411114088174"/>
    <s v="ECONOMAT"/>
    <s v="0905"/>
    <n v="26771"/>
    <s v="AIR-VAL INTERNATIONAL SA"/>
    <s v="03"/>
    <s v="AIR-VAL INTERNATIONAL ECO"/>
    <n v="15"/>
    <s v="01V6"/>
    <x v="2"/>
    <n v="56910"/>
    <n v="227640"/>
    <n v="113820"/>
  </r>
  <r>
    <d v="2021-06-02T00:00:00"/>
    <x v="22"/>
    <s v="Lotion hydroalcoolique 1l"/>
    <s v="3140100402780"/>
    <s v="ECONOMAT"/>
    <s v="0905"/>
    <n v="71"/>
    <s v="EUGENE PERMA FRANCE SAS"/>
    <s v="02"/>
    <s v="EUGENE PERMA FRANCE ECO"/>
    <n v="6"/>
    <s v="0125"/>
    <x v="4"/>
    <n v="43680"/>
    <n v="349440"/>
    <n v="174720"/>
  </r>
  <r>
    <d v="2021-06-02T00:00:00"/>
    <x v="22"/>
    <s v="Lotion hydroalcoolique 1l"/>
    <s v="3140100402780"/>
    <s v="ECONOMAT"/>
    <s v="0905"/>
    <n v="71"/>
    <s v="EUGENE PERMA FRANCE SAS"/>
    <s v="02"/>
    <s v="EUGENE PERMA FRANCE ECO"/>
    <n v="6"/>
    <s v="01S1"/>
    <x v="1"/>
    <n v="28098"/>
    <n v="224784"/>
    <n v="112392"/>
  </r>
  <r>
    <d v="2021-06-02T00:00:00"/>
    <x v="23"/>
    <s v="Nettoyant hydroalcoolique 1l"/>
    <s v="3700505802822"/>
    <s v="ECONOMAT"/>
    <s v="0905"/>
    <n v="30971"/>
    <s v="SPHERE DISTRIBUTION"/>
    <s v="03"/>
    <s v="SPHERE DISTRIBUTION ECONO"/>
    <n v="12"/>
    <s v="01S1"/>
    <x v="1"/>
    <n v="1308"/>
    <n v="8985.9599999999991"/>
    <n v="5232"/>
  </r>
  <r>
    <d v="2021-06-02T00:00:00"/>
    <x v="23"/>
    <s v="Nettoyant hydroalcoolique 1l"/>
    <s v="3700505802822"/>
    <s v="ECONOMAT"/>
    <s v="0905"/>
    <n v="30971"/>
    <s v="SPHERE DISTRIBUTION"/>
    <s v="03"/>
    <s v="SPHERE DISTRIBUTION ECONO"/>
    <n v="12"/>
    <s v="01V6"/>
    <x v="2"/>
    <n v="48"/>
    <n v="329.76"/>
    <n v="192"/>
  </r>
  <r>
    <d v="2021-06-02T00:00:00"/>
    <x v="24"/>
    <s v="Gel antiseptique NPC 1l"/>
    <s v="3597610222283"/>
    <s v="ECONOMAT"/>
    <s v="0905"/>
    <n v="28304"/>
    <s v="HYDENET"/>
    <s v="01"/>
    <s v="HYDENET             (ECO)"/>
    <n v="12"/>
    <s v="0125"/>
    <x v="4"/>
    <n v="2484"/>
    <n v="23448.959999999999"/>
    <n v="9936"/>
  </r>
  <r>
    <d v="2021-06-02T00:00:00"/>
    <x v="24"/>
    <s v="Gel antiseptique NPC 1l"/>
    <s v="3597610222283"/>
    <s v="ECONOMAT"/>
    <s v="0905"/>
    <n v="28304"/>
    <s v="HYDENET"/>
    <s v="01"/>
    <s v="HYDENET             (ECO)"/>
    <n v="12"/>
    <s v="01S1"/>
    <x v="1"/>
    <n v="1440"/>
    <n v="13593.6"/>
    <n v="5760"/>
  </r>
  <r>
    <d v="2021-06-02T00:00:00"/>
    <x v="24"/>
    <s v="Gel antiseptique NPC 1l"/>
    <s v="3597610222283"/>
    <s v="ECONOMAT"/>
    <s v="0905"/>
    <n v="28304"/>
    <s v="HYDENET"/>
    <s v="01"/>
    <s v="HYDENET             (ECO)"/>
    <n v="12"/>
    <s v="01V6"/>
    <x v="2"/>
    <n v="1248"/>
    <n v="11781.12"/>
    <n v="4992"/>
  </r>
  <r>
    <d v="2021-06-02T00:00:00"/>
    <x v="25"/>
    <s v="Gel hydroalcoolique TOILMAN GA avec pompe 250ml"/>
    <s v="8427806069246"/>
    <s v="ECONOMAT"/>
    <s v="0905"/>
    <n v="31508"/>
    <s v="ANTHEO FILIALE TEXALLIANCE"/>
    <s v="01"/>
    <s v="ANTHEO FILIALE TEXALLIANC"/>
    <n v="24"/>
    <s v="0125"/>
    <x v="4"/>
    <n v="63048"/>
    <n v="220037.52"/>
    <n v="94572"/>
  </r>
  <r>
    <d v="2021-06-02T00:00:00"/>
    <x v="25"/>
    <s v="Gel hydroalcoolique TOILMAN GA avec pompe 250ml"/>
    <s v="8427806069246"/>
    <s v="ECONOMAT"/>
    <s v="0905"/>
    <n v="31508"/>
    <s v="ANTHEO FILIALE TEXALLIANCE"/>
    <s v="01"/>
    <s v="ANTHEO FILIALE TEXALLIANC"/>
    <n v="24"/>
    <s v="01D4"/>
    <x v="5"/>
    <n v="3360"/>
    <n v="11726.4"/>
    <n v="5040"/>
  </r>
  <r>
    <d v="2021-06-02T00:00:00"/>
    <x v="25"/>
    <s v="Gel hydroalcoolique TOILMAN GA avec pompe 250ml"/>
    <s v="8427806069246"/>
    <s v="ECONOMAT"/>
    <s v="0905"/>
    <n v="31508"/>
    <s v="ANTHEO FILIALE TEXALLIANCE"/>
    <s v="01"/>
    <s v="ANTHEO FILIALE TEXALLIANC"/>
    <n v="24"/>
    <s v="01H1"/>
    <x v="6"/>
    <n v="17088"/>
    <n v="52118.400000000001"/>
    <n v="25632"/>
  </r>
  <r>
    <d v="2021-06-02T00:00:00"/>
    <x v="25"/>
    <s v="Gel hydroalcoolique TOILMAN GA avec pompe 250ml"/>
    <s v="8427806069246"/>
    <s v="ECONOMAT"/>
    <s v="0905"/>
    <n v="31508"/>
    <s v="ANTHEO FILIALE TEXALLIANCE"/>
    <s v="01"/>
    <s v="ANTHEO FILIALE TEXALLIANC"/>
    <n v="24"/>
    <s v="01L1"/>
    <x v="7"/>
    <n v="12720"/>
    <n v="44392.800000000003"/>
    <n v="19080"/>
  </r>
  <r>
    <d v="2021-06-02T00:00:00"/>
    <x v="25"/>
    <s v="Gel hydroalcoolique TOILMAN GA avec pompe 250ml"/>
    <s v="8427806069246"/>
    <s v="ECONOMAT"/>
    <s v="0905"/>
    <n v="31508"/>
    <s v="ANTHEO FILIALE TEXALLIANCE"/>
    <s v="01"/>
    <s v="ANTHEO FILIALE TEXALLIANC"/>
    <n v="24"/>
    <s v="01S1"/>
    <x v="1"/>
    <n v="31584"/>
    <n v="110228.16"/>
    <n v="47376"/>
  </r>
  <r>
    <d v="2021-06-02T00:00:00"/>
    <x v="25"/>
    <s v="Gel hydroalcoolique TOILMAN GA avec pompe 250ml"/>
    <s v="8427806069246"/>
    <s v="ECONOMAT"/>
    <s v="0905"/>
    <n v="31508"/>
    <s v="ANTHEO FILIALE TEXALLIANCE"/>
    <s v="01"/>
    <s v="ANTHEO FILIALE TEXALLIANC"/>
    <n v="24"/>
    <s v="01V6"/>
    <x v="2"/>
    <n v="24"/>
    <n v="83.76"/>
    <n v="36"/>
  </r>
  <r>
    <d v="2021-06-02T00:00:00"/>
    <x v="26"/>
    <s v="Solution hydroalcoolique 1l"/>
    <s v="3490570201377"/>
    <s v="ECONOMAT"/>
    <s v="0905"/>
    <n v="29516"/>
    <s v="CHIMINOVE"/>
    <s v="03"/>
    <s v="CHIMINOVE (ECO)"/>
    <n v="9"/>
    <s v="0125"/>
    <x v="4"/>
    <n v="12960"/>
    <n v="103680"/>
    <n v="51840"/>
  </r>
  <r>
    <d v="2021-06-02T00:00:00"/>
    <x v="26"/>
    <s v="Solution hydroalcoolique 1l"/>
    <s v="3490570201377"/>
    <s v="ECONOMAT"/>
    <s v="0905"/>
    <n v="29516"/>
    <s v="CHIMINOVE"/>
    <s v="03"/>
    <s v="CHIMINOVE (ECO)"/>
    <n v="9"/>
    <s v="01S1"/>
    <x v="1"/>
    <n v="5328"/>
    <n v="42624"/>
    <n v="21312"/>
  </r>
  <r>
    <d v="2021-06-02T00:00:00"/>
    <x v="26"/>
    <s v="Solution hydroalcoolique 1l"/>
    <s v="3490570201377"/>
    <s v="ECONOMAT"/>
    <s v="0905"/>
    <n v="29516"/>
    <s v="CHIMINOVE"/>
    <s v="03"/>
    <s v="CHIMINOVE (ECO)"/>
    <n v="9"/>
    <s v="01V6"/>
    <x v="2"/>
    <n v="5841"/>
    <n v="46728"/>
    <n v="23364"/>
  </r>
  <r>
    <d v="2021-06-02T00:00:00"/>
    <x v="27"/>
    <s v="Gel hydroalcoolique PPX tube 100ml"/>
    <s v="3760262111049"/>
    <s v="BEAUTE SANTE"/>
    <s v="0120"/>
    <n v="25747"/>
    <s v="IDM"/>
    <s v="01"/>
    <s v="IDM"/>
    <n v="24"/>
    <s v="01S1"/>
    <x v="1"/>
    <n v="4440"/>
    <n v="5461.2"/>
    <n v="2752.8"/>
  </r>
  <r>
    <d v="2021-06-02T00:00:00"/>
    <x v="27"/>
    <s v="Gel hydroalcoolique PPX tube 100ml"/>
    <s v="3760262111049"/>
    <s v="BEAUTE SANTE"/>
    <s v="0120"/>
    <n v="25747"/>
    <s v="IDM"/>
    <s v="01"/>
    <s v="IDM"/>
    <n v="24"/>
    <s v="01V6"/>
    <x v="2"/>
    <n v="29304"/>
    <n v="36043.919999999998"/>
    <n v="18168.48"/>
  </r>
  <r>
    <d v="2021-06-02T00:00:00"/>
    <x v="28"/>
    <s v="Solution hydroalcoolique 500ml"/>
    <s v="3701400800814"/>
    <s v="ECONOMAT"/>
    <s v="0905"/>
    <n v="31508"/>
    <s v="ANTHEO FILIALE TEXALLIANCE"/>
    <s v="01"/>
    <s v="ANTHEO FILIALE TEXALLIANC"/>
    <n v="20"/>
    <s v="0125"/>
    <x v="4"/>
    <n v="86400"/>
    <n v="416448"/>
    <n v="172800"/>
  </r>
  <r>
    <d v="2021-06-02T00:00:00"/>
    <x v="28"/>
    <s v="Solution hydroalcoolique 500ml"/>
    <s v="3701400800814"/>
    <s v="ECONOMAT"/>
    <s v="0905"/>
    <n v="31508"/>
    <s v="ANTHEO FILIALE TEXALLIANCE"/>
    <s v="01"/>
    <s v="ANTHEO FILIALE TEXALLIANC"/>
    <n v="20"/>
    <s v="01D4"/>
    <x v="5"/>
    <n v="2780"/>
    <n v="15262.2"/>
    <n v="5560"/>
  </r>
  <r>
    <d v="2021-06-02T00:00:00"/>
    <x v="28"/>
    <s v="Solution hydroalcoolique 500ml"/>
    <s v="3701400800814"/>
    <s v="ECONOMAT"/>
    <s v="0905"/>
    <n v="31508"/>
    <s v="ANTHEO FILIALE TEXALLIANCE"/>
    <s v="01"/>
    <s v="ANTHEO FILIALE TEXALLIANC"/>
    <n v="20"/>
    <s v="01H1"/>
    <x v="6"/>
    <n v="21520"/>
    <n v="118144.8"/>
    <n v="43040"/>
  </r>
  <r>
    <d v="2021-06-02T00:00:00"/>
    <x v="28"/>
    <s v="Solution hydroalcoolique 500ml"/>
    <s v="3701400800814"/>
    <s v="ECONOMAT"/>
    <s v="0905"/>
    <n v="31508"/>
    <s v="ANTHEO FILIALE TEXALLIANCE"/>
    <s v="01"/>
    <s v="ANTHEO FILIALE TEXALLIANC"/>
    <n v="20"/>
    <s v="01L1"/>
    <x v="7"/>
    <n v="11520"/>
    <n v="63244.800000000003"/>
    <n v="23040"/>
  </r>
  <r>
    <d v="2021-06-02T00:00:00"/>
    <x v="28"/>
    <s v="Solution hydroalcoolique 500ml"/>
    <s v="3701400800814"/>
    <s v="ECONOMAT"/>
    <s v="0905"/>
    <n v="31508"/>
    <s v="ANTHEO FILIALE TEXALLIANCE"/>
    <s v="01"/>
    <s v="ANTHEO FILIALE TEXALLIANC"/>
    <n v="20"/>
    <s v="01S1"/>
    <x v="1"/>
    <n v="1720"/>
    <n v="9442.7999999999993"/>
    <n v="3440"/>
  </r>
  <r>
    <d v="2021-06-02T00:00:00"/>
    <x v="29"/>
    <s v="Gel hydro alcoolique 500ml"/>
    <s v="8411114087887"/>
    <s v="ECONOMAT"/>
    <s v="0905"/>
    <n v="26771"/>
    <s v="AIR-VAL INTERNATIONAL SA"/>
    <s v="03"/>
    <s v="AIR-VAL INTERNATIONAL ECO"/>
    <n v="12"/>
    <s v="0125"/>
    <x v="4"/>
    <n v="60216"/>
    <n v="240864"/>
    <n v="120432"/>
  </r>
  <r>
    <d v="2021-06-02T00:00:00"/>
    <x v="29"/>
    <s v="Gel hydro alcoolique 500ml"/>
    <s v="8411114087887"/>
    <s v="ECONOMAT"/>
    <s v="0905"/>
    <n v="26771"/>
    <s v="AIR-VAL INTERNATIONAL SA"/>
    <s v="03"/>
    <s v="AIR-VAL INTERNATIONAL ECO"/>
    <n v="12"/>
    <s v="01S1"/>
    <x v="1"/>
    <n v="30000"/>
    <n v="120000"/>
    <n v="60000"/>
  </r>
  <r>
    <d v="2021-06-02T00:00:00"/>
    <x v="29"/>
    <s v="Gel hydro alcoolique 500ml"/>
    <s v="8411114087887"/>
    <s v="ECONOMAT"/>
    <s v="0905"/>
    <n v="26771"/>
    <s v="AIR-VAL INTERNATIONAL SA"/>
    <s v="03"/>
    <s v="AIR-VAL INTERNATIONAL ECO"/>
    <n v="12"/>
    <s v="01V6"/>
    <x v="2"/>
    <n v="60"/>
    <n v="240"/>
    <n v="120"/>
  </r>
  <r>
    <d v="2021-06-02T00:00:00"/>
    <x v="30"/>
    <s v="Masque tissus 2 couches X50"/>
    <s v="3165202261042"/>
    <s v="ECONOMAT"/>
    <s v="0905"/>
    <n v="31625"/>
    <s v="VANDERSCHOOTEN"/>
    <s v="01"/>
    <s v="VANDERSCHOOTEN (BAS)"/>
    <n v="1"/>
    <s v="0125"/>
    <x v="4"/>
    <n v="786"/>
    <n v="2279.4"/>
    <n v="113970"/>
  </r>
  <r>
    <d v="2021-06-02T00:00:00"/>
    <x v="31"/>
    <s v="Gel hydroalcoolique 1l"/>
    <s v="3368955662573"/>
    <s v="ECONOMAT"/>
    <s v="0905"/>
    <n v="31596"/>
    <s v="CJ TRADE"/>
    <s v="01"/>
    <s v="CJ TRADE"/>
    <n v="6"/>
    <s v="0125"/>
    <x v="4"/>
    <n v="7782"/>
    <n v="64590.6"/>
    <n v="31128"/>
  </r>
  <r>
    <d v="2021-06-02T00:00:00"/>
    <x v="31"/>
    <s v="Gel hydroalcoolique 1l"/>
    <s v="3368955662573"/>
    <s v="ECONOMAT"/>
    <s v="0905"/>
    <n v="31596"/>
    <s v="CJ TRADE"/>
    <s v="01"/>
    <s v="CJ TRADE"/>
    <n v="6"/>
    <s v="01S1"/>
    <x v="1"/>
    <n v="3600"/>
    <n v="28800"/>
    <n v="14400"/>
  </r>
  <r>
    <d v="2021-06-02T00:00:00"/>
    <x v="31"/>
    <s v="Gel hydroalcoolique 1l"/>
    <s v="3368955662573"/>
    <s v="ECONOMAT"/>
    <s v="0905"/>
    <n v="31596"/>
    <s v="CJ TRADE"/>
    <s v="01"/>
    <s v="CJ TRADE"/>
    <n v="6"/>
    <s v="01V6"/>
    <x v="2"/>
    <n v="2676"/>
    <n v="22210.799999999999"/>
    <n v="10704"/>
  </r>
  <r>
    <d v="2021-06-02T00:00:00"/>
    <x v="32"/>
    <s v="Solution nettoyante ms hydroalcoolique PEUREUX 1 litre OPP6"/>
    <s v="3123020011522"/>
    <s v="BEAUTE SANTE"/>
    <s v="0120"/>
    <n v="28462"/>
    <s v="GDES DISTILLERIES PEUREUX"/>
    <s v="01"/>
    <s v="DISTILLERIES PEUREUX"/>
    <n v="6"/>
    <s v="01S1"/>
    <x v="1"/>
    <n v="6438"/>
    <n v="41847"/>
    <n v="31224.3"/>
  </r>
  <r>
    <d v="2021-06-02T00:00:00"/>
    <x v="33"/>
    <s v="Gel nettoyant mains hydroalcoolique PPX flacon 100ml"/>
    <s v="3760262110882"/>
    <s v="BEAUTE SANTE"/>
    <s v="0120"/>
    <n v="25747"/>
    <s v="IDM"/>
    <s v="01"/>
    <s v="IDM"/>
    <n v="24"/>
    <s v="0113"/>
    <x v="0"/>
    <n v="769920"/>
    <n v="947001.6"/>
    <n v="477350.40000000002"/>
  </r>
  <r>
    <d v="2021-06-02T00:00:00"/>
    <x v="33"/>
    <s v="Gel nettoyant mains hydroalcoolique PPX flacon 100ml"/>
    <s v="3760262110882"/>
    <s v="BEAUTE SANTE"/>
    <s v="0120"/>
    <n v="25747"/>
    <s v="IDM"/>
    <s v="01"/>
    <s v="IDM"/>
    <n v="24"/>
    <s v="01S1"/>
    <x v="1"/>
    <n v="34704"/>
    <n v="42685.919999999998"/>
    <n v="21516.48"/>
  </r>
  <r>
    <d v="2021-06-02T00:00:00"/>
    <x v="33"/>
    <s v="Gel nettoyant mains hydroalcoolique PPX flacon 100ml"/>
    <s v="3760262110882"/>
    <s v="BEAUTE SANTE"/>
    <s v="0120"/>
    <n v="25747"/>
    <s v="IDM"/>
    <s v="01"/>
    <s v="IDM"/>
    <n v="24"/>
    <s v="01V6"/>
    <x v="2"/>
    <n v="138432"/>
    <n v="170271.35999999999"/>
    <n v="85827.839999999997"/>
  </r>
  <r>
    <d v="2021-06-02T00:00:00"/>
    <x v="34"/>
    <s v="Gel hydroalcoolique SEVEN avec pompe 245ml"/>
    <s v="8436585483457"/>
    <s v="ECONOMAT"/>
    <s v="0905"/>
    <n v="31508"/>
    <s v="ANTHEO FILIALE TEXALLIANCE"/>
    <s v="01"/>
    <s v="ANTHEO FILIALE TEXALLIANC"/>
    <n v="40"/>
    <s v="0125"/>
    <x v="4"/>
    <n v="63320"/>
    <n v="209589.2"/>
    <n v="94980"/>
  </r>
  <r>
    <d v="2021-06-02T00:00:00"/>
    <x v="34"/>
    <s v="Gel hydroalcoolique SEVEN avec pompe 245ml"/>
    <s v="8436585483457"/>
    <s v="ECONOMAT"/>
    <s v="0905"/>
    <n v="31508"/>
    <s v="ANTHEO FILIALE TEXALLIANCE"/>
    <s v="01"/>
    <s v="ANTHEO FILIALE TEXALLIANC"/>
    <n v="40"/>
    <s v="01D4"/>
    <x v="5"/>
    <n v="3840"/>
    <n v="12787.2"/>
    <n v="5760"/>
  </r>
  <r>
    <d v="2021-06-02T00:00:00"/>
    <x v="34"/>
    <s v="Gel hydroalcoolique SEVEN avec pompe 245ml"/>
    <s v="8436585483457"/>
    <s v="ECONOMAT"/>
    <s v="0905"/>
    <n v="31508"/>
    <s v="ANTHEO FILIALE TEXALLIANCE"/>
    <s v="01"/>
    <s v="ANTHEO FILIALE TEXALLIANC"/>
    <n v="40"/>
    <s v="01H1"/>
    <x v="6"/>
    <n v="17240"/>
    <n v="57409.2"/>
    <n v="25860"/>
  </r>
  <r>
    <d v="2021-06-02T00:00:00"/>
    <x v="34"/>
    <s v="Gel hydroalcoolique SEVEN avec pompe 245ml"/>
    <s v="8436585483457"/>
    <s v="ECONOMAT"/>
    <s v="0905"/>
    <n v="31508"/>
    <s v="ANTHEO FILIALE TEXALLIANCE"/>
    <s v="01"/>
    <s v="ANTHEO FILIALE TEXALLIANC"/>
    <n v="40"/>
    <s v="01L1"/>
    <x v="7"/>
    <n v="11480"/>
    <n v="38228.400000000001"/>
    <n v="17220"/>
  </r>
  <r>
    <d v="2021-06-02T00:00:00"/>
    <x v="34"/>
    <s v="Gel hydroalcoolique SEVEN avec pompe 245ml"/>
    <s v="8436585483457"/>
    <s v="ECONOMAT"/>
    <s v="0905"/>
    <n v="31508"/>
    <s v="ANTHEO FILIALE TEXALLIANCE"/>
    <s v="01"/>
    <s v="ANTHEO FILIALE TEXALLIANC"/>
    <n v="40"/>
    <s v="01S1"/>
    <x v="1"/>
    <n v="26880"/>
    <n v="88972.800000000003"/>
    <n v="40320"/>
  </r>
  <r>
    <d v="2021-06-02T00:00:00"/>
    <x v="35"/>
    <s v="Gel anti-bactérien hydroalcoolique ss rinçage ALGOTHAL 300ml"/>
    <s v="3760106470622"/>
    <s v="BEAUTE SANTE"/>
    <s v="0120"/>
    <n v="31453"/>
    <s v="ALGOTHAL"/>
    <s v="01"/>
    <s v="ALGOTHAL"/>
    <n v="20"/>
    <s v="0113"/>
    <x v="0"/>
    <n v="74260"/>
    <n v="197531.6"/>
    <n v="100251"/>
  </r>
  <r>
    <d v="2021-06-02T00:00:00"/>
    <x v="36"/>
    <s v="Gel hydroalcoolique sans rincage ENERGIE FRUIT capsule 300ml"/>
    <s v="3760207117570"/>
    <s v="BEAUTE SANTE"/>
    <s v="0120"/>
    <n v="21722"/>
    <s v="BLOOMUP"/>
    <s v="01"/>
    <s v="BLOOMUP"/>
    <n v="12"/>
    <s v="0113"/>
    <x v="0"/>
    <n v="1188"/>
    <n v="3112.56"/>
    <n v="2744.28"/>
  </r>
  <r>
    <d v="2021-06-02T00:00:00"/>
    <x v="36"/>
    <s v="Gel hydroalcoolique sans rincage ENERGIE FRUIT capsule 300ml"/>
    <s v="3760207117570"/>
    <s v="BEAUTE SANTE"/>
    <s v="0120"/>
    <n v="21722"/>
    <s v="BLOOMUP"/>
    <s v="01"/>
    <s v="BLOOMUP"/>
    <n v="12"/>
    <s v="01S1"/>
    <x v="1"/>
    <n v="60"/>
    <n v="165.6"/>
    <n v="138.6"/>
  </r>
  <r>
    <d v="2021-06-02T00:00:00"/>
    <x v="36"/>
    <s v="Gel hydroalcoolique sans rincage ENERGIE FRUIT capsule 300ml"/>
    <s v="3760207117570"/>
    <s v="BEAUTE SANTE"/>
    <s v="0120"/>
    <n v="21722"/>
    <s v="BLOOMUP"/>
    <s v="01"/>
    <s v="BLOOMUP"/>
    <n v="12"/>
    <s v="01V6"/>
    <x v="2"/>
    <n v="27348"/>
    <n v="75480.479999999996"/>
    <n v="63173.88"/>
  </r>
  <r>
    <d v="2021-06-02T00:00:00"/>
    <x v="37"/>
    <s v="Solution hydroalcoolique mains JEANNE ARTHES 200ml"/>
    <s v="3430750128018"/>
    <s v="BEAUTE SANTE"/>
    <s v="0120"/>
    <n v="1388"/>
    <s v="SA PARFUMS JEANNE ARTHES"/>
    <s v="01"/>
    <s v="SA PARFUMS JEANNE ARTHES"/>
    <n v="77"/>
    <s v="0113"/>
    <x v="0"/>
    <n v="25718"/>
    <n v="41148.800000000003"/>
    <n v="39605.72"/>
  </r>
  <r>
    <d v="2021-06-02T00:00:00"/>
    <x v="37"/>
    <s v="Solution hydroalcoolique mains JEANNE ARTHES 200ml"/>
    <s v="3430750128018"/>
    <s v="BEAUTE SANTE"/>
    <s v="0120"/>
    <n v="1388"/>
    <s v="SA PARFUMS JEANNE ARTHES"/>
    <s v="01"/>
    <s v="SA PARFUMS JEANNE ARTHES"/>
    <n v="77"/>
    <s v="01S1"/>
    <x v="1"/>
    <n v="14091"/>
    <n v="22545.599999999999"/>
    <n v="21700.14"/>
  </r>
  <r>
    <d v="2021-06-02T00:00:00"/>
    <x v="37"/>
    <s v="Solution hydroalcoolique mains JEANNE ARTHES 200ml"/>
    <s v="3430750128018"/>
    <s v="BEAUTE SANTE"/>
    <s v="0120"/>
    <n v="1388"/>
    <s v="SA PARFUMS JEANNE ARTHES"/>
    <s v="01"/>
    <s v="SA PARFUMS JEANNE ARTHES"/>
    <n v="77"/>
    <s v="01V6"/>
    <x v="2"/>
    <n v="8778"/>
    <n v="14044.8"/>
    <n v="13518.12"/>
  </r>
  <r>
    <d v="2021-06-02T00:00:00"/>
    <x v="38"/>
    <s v="Solution hydroalcoolique mains JEANNE ARTHES 250ml"/>
    <s v="3430750126175"/>
    <s v="BEAUTE SANTE"/>
    <s v="0120"/>
    <n v="1388"/>
    <s v="SA PARFUMS JEANNE ARTHES"/>
    <s v="01"/>
    <s v="SA PARFUMS JEANNE ARTHES"/>
    <n v="70"/>
    <s v="0113"/>
    <x v="0"/>
    <n v="77350"/>
    <n v="154700"/>
    <n v="148512"/>
  </r>
  <r>
    <d v="2021-06-02T00:00:00"/>
    <x v="38"/>
    <s v="Solution hydroalcoolique mains JEANNE ARTHES 250ml"/>
    <s v="3430750126175"/>
    <s v="BEAUTE SANTE"/>
    <s v="0120"/>
    <n v="1388"/>
    <s v="SA PARFUMS JEANNE ARTHES"/>
    <s v="01"/>
    <s v="SA PARFUMS JEANNE ARTHES"/>
    <n v="70"/>
    <s v="01S1"/>
    <x v="1"/>
    <n v="27370"/>
    <n v="54740"/>
    <n v="52550.400000000001"/>
  </r>
  <r>
    <d v="2021-06-02T00:00:00"/>
    <x v="38"/>
    <s v="Solution hydroalcoolique mains JEANNE ARTHES 250ml"/>
    <s v="3430750126175"/>
    <s v="BEAUTE SANTE"/>
    <s v="0120"/>
    <n v="1388"/>
    <s v="SA PARFUMS JEANNE ARTHES"/>
    <s v="01"/>
    <s v="SA PARFUMS JEANNE ARTHES"/>
    <n v="70"/>
    <s v="01V6"/>
    <x v="2"/>
    <n v="26600"/>
    <n v="53200"/>
    <n v="51072"/>
  </r>
  <r>
    <d v="2021-06-02T00:00:00"/>
    <x v="39"/>
    <s v="LOT DE 2 MASQUES - 20 LAVAGES - CAT 1"/>
    <s v="3368957193891"/>
    <s v="EQUIPEMENT"/>
    <s v="0420"/>
    <n v="31610"/>
    <s v="MITWILL TEXTILES EUROPE"/>
    <s v="02"/>
    <s v="MITWILL TEXTILES EUR(TXT)"/>
    <n v="50"/>
    <s v="0125"/>
    <x v="4"/>
    <n v="373350"/>
    <n v="1833148.5"/>
    <n v="1347793.5"/>
  </r>
  <r>
    <d v="2021-06-02T00:00:00"/>
    <x v="40"/>
    <s v="Gel hydroalcoolique sans rincage ENERGIE FRUIT flacon 75ml"/>
    <s v="3760207117648"/>
    <s v="BEAUTE SANTE"/>
    <s v="0120"/>
    <n v="21722"/>
    <s v="BLOOMUP"/>
    <s v="01"/>
    <s v="BLOOMUP"/>
    <n v="40"/>
    <s v="0113"/>
    <x v="0"/>
    <n v="3040"/>
    <n v="4225.6000000000004"/>
    <n v="3678.4"/>
  </r>
  <r>
    <d v="2021-06-02T00:00:00"/>
    <x v="41"/>
    <s v="Gel hydro alcoolique PPX flacon 100ml"/>
    <s v="8682355006061"/>
    <s v="BEAUTE SANTE"/>
    <s v="0120"/>
    <n v="31643"/>
    <s v="PM BUSINESS SARL"/>
    <s v="01"/>
    <s v="PM BUSINESS SARL"/>
    <n v="72"/>
    <s v="0113"/>
    <x v="0"/>
    <n v="74664"/>
    <n v="145594.79999999999"/>
    <n v="73170.720000000001"/>
  </r>
  <r>
    <d v="2021-06-02T00:00:00"/>
    <x v="41"/>
    <s v="Gel hydro alcoolique PPX flacon 100ml"/>
    <s v="8682355006061"/>
    <s v="BEAUTE SANTE"/>
    <s v="0120"/>
    <n v="31643"/>
    <s v="PM BUSINESS SARL"/>
    <s v="01"/>
    <s v="PM BUSINESS SARL"/>
    <n v="72"/>
    <s v="01S1"/>
    <x v="1"/>
    <n v="8352"/>
    <n v="16286.4"/>
    <n v="8184.96"/>
  </r>
  <r>
    <d v="2021-06-02T00:00:00"/>
    <x v="41"/>
    <s v="Gel hydro alcoolique PPX flacon 100ml"/>
    <s v="8682355006061"/>
    <s v="BEAUTE SANTE"/>
    <s v="0120"/>
    <n v="31643"/>
    <s v="PM BUSINESS SARL"/>
    <s v="01"/>
    <s v="PM BUSINESS SARL"/>
    <n v="72"/>
    <s v="01V6"/>
    <x v="2"/>
    <n v="23112"/>
    <n v="45068.4"/>
    <n v="22649.759999999998"/>
  </r>
  <r>
    <d v="2021-06-02T00:00:00"/>
    <x v="42"/>
    <s v="Gel hydroalcoolique 75ml PPX"/>
    <s v="3179630012268"/>
    <s v="BEAUTE SANTE"/>
    <s v="0120"/>
    <n v="7321"/>
    <s v="MC BRIDE SAS"/>
    <s v="01"/>
    <s v="MCBRIDE SAS"/>
    <n v="12"/>
    <s v="0113"/>
    <x v="0"/>
    <n v="100740"/>
    <n v="102754.8"/>
    <n v="65481"/>
  </r>
  <r>
    <d v="2021-06-02T00:00:00"/>
    <x v="42"/>
    <s v="Gel hydroalcoolique 75ml PPX"/>
    <s v="3179630012268"/>
    <s v="BEAUTE SANTE"/>
    <s v="0120"/>
    <n v="7321"/>
    <s v="MC BRIDE SAS"/>
    <s v="01"/>
    <s v="MCBRIDE SAS"/>
    <n v="12"/>
    <s v="01R2"/>
    <x v="3"/>
    <n v="10524"/>
    <n v="11471.16"/>
    <n v="6840.6"/>
  </r>
  <r>
    <d v="2021-06-02T00:00:00"/>
    <x v="42"/>
    <s v="Gel hydroalcoolique 75ml PPX"/>
    <s v="3179630012268"/>
    <s v="BEAUTE SANTE"/>
    <s v="0120"/>
    <n v="7321"/>
    <s v="MC BRIDE SAS"/>
    <s v="01"/>
    <s v="MCBRIDE SAS"/>
    <n v="12"/>
    <s v="01S1"/>
    <x v="1"/>
    <n v="102696"/>
    <n v="103722.96"/>
    <n v="66752.399999999994"/>
  </r>
  <r>
    <d v="2021-06-02T00:00:00"/>
    <x v="42"/>
    <s v="Gel hydroalcoolique 75ml PPX"/>
    <s v="3179630012268"/>
    <s v="BEAUTE SANTE"/>
    <s v="0120"/>
    <n v="7321"/>
    <s v="MC BRIDE SAS"/>
    <s v="01"/>
    <s v="MCBRIDE SAS"/>
    <n v="12"/>
    <s v="01V6"/>
    <x v="2"/>
    <n v="56712"/>
    <n v="57846.239999999998"/>
    <n v="36862.800000000003"/>
  </r>
  <r>
    <d v="2021-06-02T00:00:00"/>
    <x v="43"/>
    <s v="Gel nettoyant main antibactérien 300ml"/>
    <s v="7290014664814"/>
    <s v="ECONOMAT"/>
    <s v="0905"/>
    <n v="28459"/>
    <s v="DIGITAL ELECTRONIQUE"/>
    <s v="02"/>
    <s v="DIGITAL ELECTRONIQUE(ECO)"/>
    <n v="24"/>
    <s v="0125"/>
    <x v="4"/>
    <n v="107136"/>
    <n v="318193.91999999998"/>
    <n v="160704"/>
  </r>
  <r>
    <d v="2021-06-02T00:00:00"/>
    <x v="43"/>
    <s v="Gel nettoyant main antibactérien 300ml"/>
    <s v="7290014664814"/>
    <s v="ECONOMAT"/>
    <s v="0905"/>
    <n v="28459"/>
    <s v="DIGITAL ELECTRONIQUE"/>
    <s v="02"/>
    <s v="DIGITAL ELECTRONIQUE(ECO)"/>
    <n v="24"/>
    <s v="01D4"/>
    <x v="5"/>
    <n v="3264"/>
    <n v="9694.08"/>
    <n v="4896"/>
  </r>
  <r>
    <d v="2021-06-02T00:00:00"/>
    <x v="43"/>
    <s v="Gel nettoyant main antibactérien 300ml"/>
    <s v="7290014664814"/>
    <s v="ECONOMAT"/>
    <s v="0905"/>
    <n v="28459"/>
    <s v="DIGITAL ELECTRONIQUE"/>
    <s v="02"/>
    <s v="DIGITAL ELECTRONIQUE(ECO)"/>
    <n v="24"/>
    <s v="01H1"/>
    <x v="6"/>
    <n v="3360"/>
    <n v="9979.2000000000007"/>
    <n v="5040"/>
  </r>
  <r>
    <d v="2021-06-02T00:00:00"/>
    <x v="43"/>
    <s v="Gel nettoyant main antibactérien 300ml"/>
    <s v="7290014664814"/>
    <s v="ECONOMAT"/>
    <s v="0905"/>
    <n v="28459"/>
    <s v="DIGITAL ELECTRONIQUE"/>
    <s v="02"/>
    <s v="DIGITAL ELECTRONIQUE(ECO)"/>
    <n v="24"/>
    <s v="01L1"/>
    <x v="7"/>
    <n v="37920"/>
    <n v="112622.39999999999"/>
    <n v="56880"/>
  </r>
  <r>
    <d v="2021-06-02T00:00:00"/>
    <x v="43"/>
    <s v="Gel nettoyant main antibactérien 300ml"/>
    <s v="7290014664814"/>
    <s v="ECONOMAT"/>
    <s v="0905"/>
    <n v="28459"/>
    <s v="DIGITAL ELECTRONIQUE"/>
    <s v="02"/>
    <s v="DIGITAL ELECTRONIQUE(ECO)"/>
    <n v="24"/>
    <s v="01S1"/>
    <x v="1"/>
    <n v="60480"/>
    <n v="179625.60000000001"/>
    <n v="90720"/>
  </r>
  <r>
    <d v="2021-06-02T00:00:00"/>
    <x v="43"/>
    <s v="Gel nettoyant main antibactérien 300ml"/>
    <s v="7290014664814"/>
    <s v="ECONOMAT"/>
    <s v="0905"/>
    <n v="28459"/>
    <s v="DIGITAL ELECTRONIQUE"/>
    <s v="02"/>
    <s v="DIGITAL ELECTRONIQUE(ECO)"/>
    <n v="24"/>
    <s v="01V6"/>
    <x v="2"/>
    <n v="13920"/>
    <n v="41342.400000000001"/>
    <n v="20880"/>
  </r>
  <r>
    <d v="2021-06-02T00:00:00"/>
    <x v="44"/>
    <s v="LOT DE 2 MASQUES - LAVAGE 35 FOIS - CAT 1"/>
    <s v="3368957204726"/>
    <s v="EQUIPEMENT"/>
    <s v="0420"/>
    <n v="31668"/>
    <s v="JULES TOURNIER ET FILS"/>
    <s v="01"/>
    <s v="JULES TOURNIER ET FILS"/>
    <n v="200"/>
    <s v="0125"/>
    <x v="4"/>
    <n v="463400"/>
    <n v="3104780"/>
    <n v="3100146"/>
  </r>
  <r>
    <d v="2021-06-02T00:00:00"/>
    <x v="45"/>
    <s v="LOT DE 4 MASQUES 25 LAVAGES"/>
    <s v="3368957209035"/>
    <s v="EQUIPEMENT"/>
    <s v="0420"/>
    <n v="31671"/>
    <s v="CHAMATEX PIERRE ROCLE"/>
    <s v="01"/>
    <s v="CHAMATEX PIERRE ROCLE"/>
    <n v="50"/>
    <s v="0125"/>
    <x v="4"/>
    <n v="11900"/>
    <n v="104720"/>
    <n v="79849"/>
  </r>
  <r>
    <d v="2021-06-02T00:00:00"/>
    <x v="46"/>
    <s v="Gel hydro alcoolique PPX flacon 100ml"/>
    <s v="8682355006061"/>
    <s v="BEAUTE SANTE"/>
    <s v="0120"/>
    <n v="31643"/>
    <s v="PM BUSINESS SARL"/>
    <s v="01"/>
    <s v="PM BUSINESS SARL"/>
    <n v="72"/>
    <s v="01S1"/>
    <x v="1"/>
    <n v="6912"/>
    <n v="13478.4"/>
    <n v="13478.4"/>
  </r>
  <r>
    <d v="2021-06-02T00:00:00"/>
    <x v="47"/>
    <s v="Gel nettoy.mains hydroalcoolique anti-bactérien DETTOL 50ml"/>
    <s v="3059947000816"/>
    <s v="BEAUTE SANTE"/>
    <s v="0120"/>
    <n v="441"/>
    <s v="RECKITT BENCKISER"/>
    <s v="01"/>
    <s v="RECKITT BENCKISER"/>
    <n v="12"/>
    <s v="01S1"/>
    <x v="1"/>
    <n v="25488"/>
    <n v="30075.84"/>
    <n v="29566.080000000002"/>
  </r>
  <r>
    <d v="2021-06-02T00:00:00"/>
    <x v="47"/>
    <s v="Gel nettoy.mains hydroalcoolique anti-bactérien DETTOL 50ml"/>
    <s v="3059947000816"/>
    <s v="BEAUTE SANTE"/>
    <s v="0120"/>
    <n v="441"/>
    <s v="RECKITT BENCKISER"/>
    <s v="01"/>
    <s v="RECKITT BENCKISER"/>
    <n v="12"/>
    <s v="01V6"/>
    <x v="2"/>
    <n v="10920"/>
    <n v="12994.8"/>
    <n v="12667.2"/>
  </r>
  <r>
    <d v="2021-06-02T00:00:00"/>
    <x v="48"/>
    <s v="Gel nettoyant mains hydroalcoolique PPX 300ml"/>
    <s v="3760262111018"/>
    <s v="BEAUTE SANTE"/>
    <s v="0120"/>
    <n v="25747"/>
    <s v="IDM"/>
    <s v="01"/>
    <s v="IDM"/>
    <n v="12"/>
    <s v="01S1"/>
    <x v="1"/>
    <n v="29592"/>
    <n v="64214.64"/>
    <n v="64214.64"/>
  </r>
  <r>
    <d v="2021-06-02T00:00:00"/>
    <x v="49"/>
    <s v="Masque chirurgical 3 plis NF x50"/>
    <s v="6973154390072"/>
    <s v="ECONOMAT"/>
    <s v="0905"/>
    <n v="31589"/>
    <s v="JUSTE A TEMPS"/>
    <s v="01"/>
    <s v="JUSTE A TEMPS"/>
    <n v="40"/>
    <s v="0125"/>
    <x v="4"/>
    <n v="27560"/>
    <n v="1378000"/>
    <n v="647660"/>
  </r>
  <r>
    <d v="2021-06-02T00:00:00"/>
    <x v="50"/>
    <s v="LOT DE 4 MASQUES - 50 LAVAGES"/>
    <s v="3368957218600"/>
    <s v="EQUIPEMENT"/>
    <s v="0420"/>
    <n v="31671"/>
    <s v="CHAMATEX PIERRE ROCLE"/>
    <s v="01"/>
    <s v="CHAMATEX PIERRE ROCLE"/>
    <n v="50"/>
    <s v="0125"/>
    <x v="4"/>
    <n v="91250"/>
    <n v="957212.5"/>
    <n v="612287.5"/>
  </r>
  <r>
    <d v="2021-06-02T00:00:00"/>
    <x v="51"/>
    <s v="Gel hydroalcoolique PPX tube 100ml"/>
    <s v="3760262111049"/>
    <s v="BEAUTE SANTE"/>
    <s v="0120"/>
    <n v="25747"/>
    <s v="IDM"/>
    <s v="01"/>
    <s v="IDM"/>
    <n v="24"/>
    <s v="01S1"/>
    <x v="1"/>
    <n v="20424"/>
    <n v="25121.52"/>
    <n v="25121.52"/>
  </r>
  <r>
    <d v="2021-06-02T00:00:00"/>
    <x v="52"/>
    <s v="Gel nettoyant mains hydroalcoolique PPX flacon 100ml"/>
    <s v="3760262110882"/>
    <s v="BEAUTE SANTE"/>
    <s v="0120"/>
    <n v="25747"/>
    <s v="IDM"/>
    <s v="01"/>
    <s v="IDM"/>
    <n v="24"/>
    <s v="01S1"/>
    <x v="1"/>
    <n v="85752"/>
    <n v="105474.96"/>
    <n v="95184.72"/>
  </r>
  <r>
    <d v="2021-06-02T00:00:00"/>
    <x v="53"/>
    <s v="Masque anti-projection chirurgicaux 3 plis jetables x50"/>
    <s v="3368955663648"/>
    <s v="BEAUTE SANTE"/>
    <s v="0120"/>
    <n v="31654"/>
    <s v="PYROTEAM EUROPE"/>
    <s v="02"/>
    <s v="PYROTEAM EUROPE (BAS)"/>
    <n v="60"/>
    <s v="0125"/>
    <x v="4"/>
    <n v="3780"/>
    <n v="88830"/>
    <n v="88830"/>
  </r>
  <r>
    <d v="2021-06-02T00:00:00"/>
    <x v="54"/>
    <s v="LOT DE 2 MASQUES - 10 LAVAGES"/>
    <s v="3368957209622"/>
    <s v="EQUIPEMENT"/>
    <s v="0420"/>
    <n v="31582"/>
    <s v="IDC SAS"/>
    <s v="03"/>
    <s v="IDC SAS (TXT)"/>
    <n v="50"/>
    <s v="0125"/>
    <x v="4"/>
    <n v="2150"/>
    <n v="8148.5"/>
    <n v="8148.5"/>
  </r>
  <r>
    <d v="2021-06-02T00:00:00"/>
    <x v="55"/>
    <s v="LOT DE 2 MASQUES - 10 LAVAGES"/>
    <s v="3368957209622"/>
    <s v="EQUIPEMENT"/>
    <s v="0420"/>
    <n v="31582"/>
    <s v="IDC SAS"/>
    <s v="03"/>
    <s v="IDC SAS (TXT)"/>
    <n v="150"/>
    <s v="0125"/>
    <x v="4"/>
    <n v="15150"/>
    <n v="57418.5"/>
    <n v="57418.5"/>
  </r>
  <r>
    <d v="2021-06-02T00:00:00"/>
    <x v="56"/>
    <s v="LOT DE 2 MASQUES - 10 LAVAGES"/>
    <s v="3368957209622"/>
    <s v="EQUIPEMENT"/>
    <s v="0420"/>
    <n v="31582"/>
    <s v="IDC SAS"/>
    <s v="03"/>
    <s v="IDC SAS (TXT)"/>
    <n v="150"/>
    <s v="0125"/>
    <x v="4"/>
    <n v="1706100"/>
    <n v="6466119"/>
    <n v="6466119"/>
  </r>
  <r>
    <d v="2021-06-02T00:00:00"/>
    <x v="57"/>
    <s v="Gel lavant pour les mains hydroalcoolique RIVIT 80ml"/>
    <s v="8008277093550"/>
    <s v="BEAUTE SANTE"/>
    <s v="0120"/>
    <n v="22542"/>
    <s v="WEST COAST SUPPLY GROUP"/>
    <s v="01"/>
    <s v="WEST COAST SUPPLY GROUP"/>
    <n v="24"/>
    <s v="01V6"/>
    <x v="2"/>
    <n v="28320"/>
    <n v="49276.800000000003"/>
    <n v="49276.800000000003"/>
  </r>
  <r>
    <d v="2021-06-02T00:00:00"/>
    <x v="58"/>
    <s v="Nettoyant surf.bidon 5l elispray A"/>
    <s v="3700143607933"/>
    <s v="ECONOMAT"/>
    <s v="0905"/>
    <n v="31530"/>
    <s v="HYDRACHIM SAS"/>
    <s v="01"/>
    <s v="HYDRACHIM SAS"/>
    <n v="4"/>
    <s v="0125"/>
    <x v="4"/>
    <n v="80"/>
    <n v="1240"/>
    <n v="1264.8"/>
  </r>
  <r>
    <d v="2021-06-02T00:00:00"/>
    <x v="58"/>
    <s v="Nettoyant surf.bidon 5l elispray A"/>
    <s v="3700143607933"/>
    <s v="ECONOMAT"/>
    <s v="0905"/>
    <n v="31530"/>
    <s v="HYDRACHIM SAS"/>
    <s v="01"/>
    <s v="HYDRACHIM SAS"/>
    <n v="4"/>
    <s v="01S1"/>
    <x v="1"/>
    <n v="1812"/>
    <n v="28086"/>
    <n v="28647.72"/>
  </r>
  <r>
    <d v="2021-06-02T00:00:00"/>
    <x v="58"/>
    <s v="Nettoyant surf.bidon 5l elispray A"/>
    <s v="3700143607933"/>
    <s v="ECONOMAT"/>
    <s v="0905"/>
    <n v="31530"/>
    <s v="HYDRACHIM SAS"/>
    <s v="01"/>
    <s v="HYDRACHIM SAS"/>
    <n v="4"/>
    <s v="01V6"/>
    <x v="2"/>
    <n v="1848"/>
    <n v="35962.080000000002"/>
    <n v="29216.880000000001"/>
  </r>
  <r>
    <d v="2021-06-02T00:00:00"/>
    <x v="59"/>
    <s v="Masque tissu lavable à usage non sanitaire catégorie 1 X100"/>
    <s v="3368955662825"/>
    <s v="ECONOMAT"/>
    <s v="0905"/>
    <n v="31609"/>
    <s v="RESILIENCE"/>
    <s v="02"/>
    <s v="RESILIENCE (ECO)"/>
    <n v="1"/>
    <s v="0125"/>
    <x v="4"/>
    <n v="3186"/>
    <n v="6372"/>
    <n v="637200"/>
  </r>
  <r>
    <d v="2021-06-02T00:00:00"/>
    <x v="59"/>
    <s v="Masque tissu lavable à usage non sanitaire catégorie 1 X100"/>
    <s v="3368955662825"/>
    <s v="ECONOMAT"/>
    <s v="0905"/>
    <n v="31609"/>
    <s v="RESILIENCE"/>
    <s v="02"/>
    <s v="RESILIENCE (ECO)"/>
    <n v="1"/>
    <s v="01S1"/>
    <x v="1"/>
    <n v="393"/>
    <n v="78600"/>
    <n v="78600"/>
  </r>
  <r>
    <d v="2021-06-02T00:00:00"/>
    <x v="59"/>
    <s v="Masque tissu lavable à usage non sanitaire catégorie 1 X100"/>
    <s v="3368955662825"/>
    <s v="ECONOMAT"/>
    <s v="0905"/>
    <n v="31609"/>
    <s v="RESILIENCE"/>
    <s v="02"/>
    <s v="RESILIENCE (ECO)"/>
    <n v="1"/>
    <s v="01V6"/>
    <x v="2"/>
    <n v="899"/>
    <n v="1798"/>
    <n v="179800"/>
  </r>
  <r>
    <d v="2021-06-02T00:00:00"/>
    <x v="60"/>
    <s v="Gel hydro alcoolique avec pompe 500ml"/>
    <s v="8411114088174"/>
    <s v="ECONOMAT"/>
    <s v="0905"/>
    <n v="26771"/>
    <s v="AIR-VAL INTERNATIONAL SA"/>
    <s v="03"/>
    <s v="AIR-VAL INTERNATIONAL ECO"/>
    <n v="15"/>
    <s v="01H1"/>
    <x v="6"/>
    <n v="32550"/>
    <n v="130200"/>
    <n v="65100"/>
  </r>
  <r>
    <d v="2021-06-02T00:00:00"/>
    <x v="61"/>
    <s v="Solution hydroalcoolique 500ml"/>
    <s v="3701400800814"/>
    <s v="ECONOMAT"/>
    <s v="0905"/>
    <n v="31508"/>
    <s v="ANTHEO FILIALE TEXALLIANCE"/>
    <s v="01"/>
    <s v="ANTHEO FILIALE TEXALLIANC"/>
    <n v="20"/>
    <s v="01H1"/>
    <x v="6"/>
    <n v="120"/>
    <n v="658.8"/>
    <n v="240"/>
  </r>
  <r>
    <d v="2021-06-02T00:00:00"/>
    <x v="62"/>
    <s v="Solution hydroalcoolique 1l"/>
    <s v="3490570201377"/>
    <s v="ECONOMAT"/>
    <s v="0905"/>
    <n v="29516"/>
    <s v="CHIMINOVE"/>
    <s v="03"/>
    <s v="CHIMINOVE (ECO)"/>
    <n v="9"/>
    <s v="01V6"/>
    <x v="2"/>
    <n v="9"/>
    <n v="72"/>
    <n v="36"/>
  </r>
  <r>
    <d v="2021-06-02T00:00:00"/>
    <x v="63"/>
    <s v="Masque de protection II R à usage unique X50"/>
    <s v="6972909410041"/>
    <s v="BEAUTE SANTE"/>
    <s v="0120"/>
    <n v="31891"/>
    <s v="VINOVINIA"/>
    <s v="01"/>
    <s v="VINOVINIA"/>
    <n v="40"/>
    <s v="01S1"/>
    <x v="1"/>
    <n v="68280"/>
    <n v="350959.2"/>
    <n v="129049.2"/>
  </r>
  <r>
    <d v="2021-06-02T00:00:00"/>
    <x v="64"/>
    <s v="Masque de protection II R à usage uniq.fabriq. France x50"/>
    <s v="3294680002776"/>
    <s v="BEAUTE SANTE"/>
    <s v="0120"/>
    <n v="24247"/>
    <s v="LEMOINE FRANCE SAS"/>
    <s v="01"/>
    <s v="LEMOINE FRANCE SAS"/>
    <n v="12"/>
    <s v="0113"/>
    <x v="0"/>
    <n v="12408"/>
    <n v="34742.400000000001"/>
    <n v="34866.480000000003"/>
  </r>
  <r>
    <d v="2021-06-02T00:00:00"/>
    <x v="64"/>
    <s v="Masque de protection II R à usage uniq.fabriq. France x50"/>
    <s v="3294680002776"/>
    <s v="BEAUTE SANTE"/>
    <s v="0120"/>
    <n v="24247"/>
    <s v="LEMOINE FRANCE SAS"/>
    <s v="01"/>
    <s v="LEMOINE FRANCE SAS"/>
    <n v="12"/>
    <s v="01V6"/>
    <x v="2"/>
    <n v="3636"/>
    <n v="10544.4"/>
    <n v="10217.1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29">
  <r>
    <d v="2021-06-02T00:00:00"/>
    <x v="0"/>
    <x v="0"/>
    <s v="3683080450858"/>
    <s v="BEAUTE SANTE"/>
    <n v="31921"/>
    <s v="LCH GROUPE"/>
    <s v="01"/>
    <s v="LCH GROUPE"/>
    <n v="40"/>
    <s v="0113"/>
    <s v="HAUTE FORET"/>
    <n v="9160"/>
    <n v="30228"/>
    <n v="30228"/>
    <s v=""/>
    <m/>
  </r>
  <r>
    <d v="2021-06-02T00:00:00"/>
    <x v="0"/>
    <x v="0"/>
    <s v="3683080450858"/>
    <s v="BEAUTE SANTE"/>
    <n v="31921"/>
    <s v="LCH GROUPE"/>
    <s v="01"/>
    <s v="LCH GROUPE"/>
    <n v="40"/>
    <s v="01S1"/>
    <s v="SAINT VIT"/>
    <n v="45240"/>
    <n v="149292"/>
    <n v="149292"/>
    <s v=""/>
    <m/>
  </r>
  <r>
    <d v="2021-06-02T00:00:00"/>
    <x v="0"/>
    <x v="0"/>
    <s v="3683080450858"/>
    <s v="BEAUTE SANTE"/>
    <n v="31921"/>
    <s v="LCH GROUPE"/>
    <s v="01"/>
    <s v="LCH GROUPE"/>
    <n v="40"/>
    <s v="01V6"/>
    <s v="Vendargues V6"/>
    <n v="29480"/>
    <n v="97284"/>
    <n v="97284"/>
    <s v=""/>
    <m/>
  </r>
  <r>
    <d v="2021-06-02T00:00:00"/>
    <x v="1"/>
    <x v="1"/>
    <s v="3123020011522"/>
    <s v="BEAUTE SANTE"/>
    <n v="28462"/>
    <s v="GDES DISTILLERIES PEUREUX"/>
    <s v="01"/>
    <s v="DISTILLERIES PEUREUX"/>
    <n v="6"/>
    <s v="01S1"/>
    <s v="SAINT VIT"/>
    <n v="2526"/>
    <n v="16419"/>
    <n v="16419"/>
    <s v=""/>
    <m/>
  </r>
  <r>
    <d v="2021-06-02T00:00:00"/>
    <x v="2"/>
    <x v="2"/>
    <s v="5404014515294"/>
    <s v="BEAUTE SANTE"/>
    <n v="31533"/>
    <s v="PROMECO"/>
    <s v="02"/>
    <s v="PROMECO (ECO)"/>
    <n v="20"/>
    <s v="01S1"/>
    <s v="SAINT VIT"/>
    <n v="1280"/>
    <n v="40320"/>
    <n v="5760"/>
    <s v=""/>
    <m/>
  </r>
  <r>
    <d v="2021-06-02T00:00:00"/>
    <x v="3"/>
    <x v="3"/>
    <s v="3256223684702"/>
    <s v="BEAUTE SANTE"/>
    <n v="1524"/>
    <s v="ROVAL"/>
    <s v="01"/>
    <s v="ROVAL"/>
    <n v="12"/>
    <s v="01R2"/>
    <s v="TAMARINS Sec"/>
    <n v="24"/>
    <n v="17.04"/>
    <n v="16.8"/>
    <s v=""/>
    <m/>
  </r>
  <r>
    <d v="2021-06-02T00:00:00"/>
    <x v="4"/>
    <x v="4"/>
    <s v="3701403801825"/>
    <s v="BEAUTE SANTE"/>
    <n v="31582"/>
    <s v="IDC SAS"/>
    <s v="04"/>
    <s v="IDC SAS (DPH)"/>
    <n v="40"/>
    <s v="0113"/>
    <s v="HAUTE FORET"/>
    <n v="34160"/>
    <n v="61146.400000000001"/>
    <n v="64562.400000000001"/>
    <s v=""/>
    <m/>
  </r>
  <r>
    <d v="2021-06-02T00:00:00"/>
    <x v="4"/>
    <x v="4"/>
    <s v="3701403801825"/>
    <s v="BEAUTE SANTE"/>
    <n v="31582"/>
    <s v="IDC SAS"/>
    <s v="04"/>
    <s v="IDC SAS (DPH)"/>
    <n v="40"/>
    <s v="01V6"/>
    <s v="Vendargues V6"/>
    <n v="23040"/>
    <n v="42624"/>
    <n v="43545.599999999999"/>
    <s v=""/>
    <m/>
  </r>
  <r>
    <d v="2021-06-02T00:00:00"/>
    <x v="5"/>
    <x v="0"/>
    <s v="6973152490019"/>
    <s v="BEAUTE SANTE"/>
    <n v="31891"/>
    <s v="VINOVINIA"/>
    <s v="01"/>
    <s v="VINOVINIA"/>
    <n v="60"/>
    <s v="0113"/>
    <s v="HAUTE FORET"/>
    <n v="123120"/>
    <n v="215460"/>
    <n v="215460"/>
    <s v=""/>
    <m/>
  </r>
  <r>
    <d v="2021-06-02T00:00:00"/>
    <x v="6"/>
    <x v="5"/>
    <s v="3662036012753"/>
    <s v="BEAUTE SANTE"/>
    <n v="32145"/>
    <s v="GROUPE KOLMI HOPEN SAS"/>
    <s v="01"/>
    <s v="GROUPE KOLMI HOPEN"/>
    <n v="12"/>
    <s v="0113"/>
    <s v="HAUTE FORET"/>
    <n v="5988"/>
    <n v="22455"/>
    <n v="22455"/>
    <s v=""/>
    <m/>
  </r>
  <r>
    <d v="2021-06-02T00:00:00"/>
    <x v="6"/>
    <x v="5"/>
    <s v="3662036012753"/>
    <s v="BEAUTE SANTE"/>
    <n v="32145"/>
    <s v="GROUPE KOLMI HOPEN SAS"/>
    <s v="01"/>
    <s v="GROUPE KOLMI HOPEN"/>
    <n v="12"/>
    <s v="01V6"/>
    <s v="Vendargues V6"/>
    <n v="444"/>
    <n v="1665"/>
    <n v="1665"/>
    <s v=""/>
    <m/>
  </r>
  <r>
    <d v="2021-06-02T00:00:00"/>
    <x v="7"/>
    <x v="0"/>
    <s v="6973296770015"/>
    <s v="BEAUTE SANTE"/>
    <n v="32146"/>
    <s v="MLM FASHION DIFFUSION"/>
    <s v="01"/>
    <s v="MLM FASHION DIFFUSION"/>
    <n v="40"/>
    <s v="0113"/>
    <s v="HAUTE FORET"/>
    <n v="190080"/>
    <n v="370656"/>
    <n v="370656"/>
    <s v=""/>
    <m/>
  </r>
  <r>
    <d v="2021-06-02T00:00:00"/>
    <x v="7"/>
    <x v="0"/>
    <s v="6973296770015"/>
    <s v="BEAUTE SANTE"/>
    <n v="32146"/>
    <s v="MLM FASHION DIFFUSION"/>
    <s v="01"/>
    <s v="MLM FASHION DIFFUSION"/>
    <n v="40"/>
    <s v="01S1"/>
    <s v="SAINT VIT"/>
    <n v="84480"/>
    <n v="164736"/>
    <n v="164736"/>
    <s v=""/>
    <m/>
  </r>
  <r>
    <d v="2021-06-02T00:00:00"/>
    <x v="7"/>
    <x v="0"/>
    <s v="6973296770015"/>
    <s v="BEAUTE SANTE"/>
    <n v="32146"/>
    <s v="MLM FASHION DIFFUSION"/>
    <s v="01"/>
    <s v="MLM FASHION DIFFUSION"/>
    <n v="40"/>
    <s v="01V6"/>
    <s v="Vendargues V6"/>
    <n v="84480"/>
    <n v="164736"/>
    <n v="164736"/>
    <s v=""/>
    <m/>
  </r>
  <r>
    <d v="2021-06-02T00:00:00"/>
    <x v="8"/>
    <x v="6"/>
    <s v="3045206503006"/>
    <s v="BEAUTE SANTE"/>
    <n v="26386"/>
    <s v="INTERTRADE SP.ZO.O."/>
    <s v="01"/>
    <s v="INTERTRADE ZO.O.DPH/LIQ"/>
    <n v="12"/>
    <s v="01S1"/>
    <s v="SAINT VIT"/>
    <n v="1020"/>
    <n v="1693.2"/>
    <n v="1938"/>
    <s v=""/>
    <m/>
  </r>
  <r>
    <d v="2021-06-02T00:00:00"/>
    <x v="9"/>
    <x v="7"/>
    <s v="3045206502009"/>
    <s v="BEAUTE SANTE"/>
    <n v="26386"/>
    <s v="INTERTRADE SP.ZO.O."/>
    <s v="01"/>
    <s v="INTERTRADE ZO.O.DPH/LIQ"/>
    <n v="24"/>
    <s v="01S1"/>
    <s v="SAINT VIT"/>
    <n v="2328"/>
    <n v="2584.08"/>
    <n v="2840.16"/>
    <s v=""/>
    <m/>
  </r>
  <r>
    <d v="2021-06-02T00:00:00"/>
    <x v="10"/>
    <x v="8"/>
    <s v="3597610287114"/>
    <s v="ECONOMAT"/>
    <n v="28304"/>
    <s v="HYDENET"/>
    <s v="01"/>
    <s v="HYDENET             (ECO)"/>
    <n v="6"/>
    <s v="0125"/>
    <s v="LES HERBIERS"/>
    <n v="768"/>
    <n v="2304"/>
    <n v="1536"/>
    <s v=""/>
    <m/>
  </r>
  <r>
    <d v="2021-06-02T00:00:00"/>
    <x v="11"/>
    <x v="6"/>
    <s v="3045206503006"/>
    <s v="BEAUTE SANTE"/>
    <n v="26386"/>
    <s v="INTERTRADE SP.ZO.O."/>
    <s v="01"/>
    <s v="INTERTRADE ZO.O.DPH/LIQ"/>
    <n v="12"/>
    <s v="01S1"/>
    <s v="SAINT VIT"/>
    <n v="2604"/>
    <n v="4322.6400000000003"/>
    <n v="4296.6000000000004"/>
    <s v=""/>
    <m/>
  </r>
  <r>
    <d v="2021-06-02T00:00:00"/>
    <x v="12"/>
    <x v="7"/>
    <s v="3045206502009"/>
    <s v="BEAUTE SANTE"/>
    <n v="26386"/>
    <s v="INTERTRADE SP.ZO.O."/>
    <s v="01"/>
    <s v="INTERTRADE ZO.O.DPH/LIQ"/>
    <n v="24"/>
    <s v="01S1"/>
    <s v="SAINT VIT"/>
    <n v="6792"/>
    <n v="7539.12"/>
    <n v="7471.2"/>
    <s v=""/>
    <m/>
  </r>
  <r>
    <d v="2021-06-02T00:00:00"/>
    <x v="13"/>
    <x v="9"/>
    <s v="4028163080741"/>
    <s v="ECONOMAT"/>
    <n v="31304"/>
    <s v="ECOLAB SNC"/>
    <s v="01"/>
    <s v="ECOLAB SNC"/>
    <n v="12"/>
    <s v="01S1"/>
    <s v="SAINT VIT"/>
    <n v="12"/>
    <n v="36.119999999999997"/>
    <n v="24"/>
    <s v=""/>
    <m/>
  </r>
  <r>
    <d v="2021-06-02T00:00:00"/>
    <x v="14"/>
    <x v="10"/>
    <s v="3368955662511"/>
    <s v="ECONOMAT"/>
    <n v="31498"/>
    <s v="IPC"/>
    <s v="01"/>
    <s v="IPC"/>
    <n v="2"/>
    <s v="0125"/>
    <s v="LES HERBIERS"/>
    <n v="100"/>
    <n v="8400"/>
    <n v="8400"/>
    <s v=""/>
    <m/>
  </r>
  <r>
    <d v="2021-06-02T00:00:00"/>
    <x v="15"/>
    <x v="11"/>
    <s v="3700143626606"/>
    <s v="ECONOMAT"/>
    <n v="31530"/>
    <s v="HYDRACHIM SAS"/>
    <s v="01"/>
    <s v="HYDRACHIM SAS"/>
    <n v="4"/>
    <s v="0125"/>
    <s v="LES HERBIERS"/>
    <n v="572"/>
    <n v="11371.36"/>
    <n v="11548.68"/>
    <s v=""/>
    <m/>
  </r>
  <r>
    <d v="2021-06-02T00:00:00"/>
    <x v="15"/>
    <x v="11"/>
    <s v="3700143626606"/>
    <s v="ECONOMAT"/>
    <n v="31530"/>
    <s v="HYDRACHIM SAS"/>
    <s v="01"/>
    <s v="HYDRACHIM SAS"/>
    <n v="4"/>
    <s v="01S1"/>
    <s v="SAINT VIT"/>
    <n v="528"/>
    <n v="10296"/>
    <n v="10660.32"/>
    <s v=""/>
    <m/>
  </r>
  <r>
    <d v="2021-06-02T00:00:00"/>
    <x v="16"/>
    <x v="2"/>
    <s v="5404014515294"/>
    <s v="BEAUTE SANTE"/>
    <n v="31533"/>
    <s v="PROMECO"/>
    <s v="01"/>
    <s v="PROMECO (BAS)"/>
    <n v="20"/>
    <s v="0125"/>
    <s v="LES HERBIERS"/>
    <n v="340"/>
    <n v="13600"/>
    <n v="7990"/>
    <s v=""/>
    <m/>
  </r>
  <r>
    <d v="2021-06-02T00:00:00"/>
    <x v="17"/>
    <x v="12"/>
    <s v="3760262111018"/>
    <s v="BEAUTE SANTE"/>
    <n v="25747"/>
    <s v="IDM"/>
    <s v="01"/>
    <s v="IDM"/>
    <n v="12"/>
    <s v="0113"/>
    <s v="HAUTE FORET"/>
    <n v="65976"/>
    <n v="143167.92000000001"/>
    <n v="71913.84"/>
    <s v=""/>
    <m/>
  </r>
  <r>
    <d v="2021-06-02T00:00:00"/>
    <x v="17"/>
    <x v="12"/>
    <s v="3760262111018"/>
    <s v="BEAUTE SANTE"/>
    <n v="25747"/>
    <s v="IDM"/>
    <s v="01"/>
    <s v="IDM"/>
    <n v="12"/>
    <s v="01S1"/>
    <s v="SAINT VIT"/>
    <n v="7056"/>
    <n v="15311.52"/>
    <n v="7691.04"/>
    <s v=""/>
    <m/>
  </r>
  <r>
    <d v="2021-06-02T00:00:00"/>
    <x v="18"/>
    <x v="13"/>
    <s v="8410836220374"/>
    <s v="ECONOMAT"/>
    <n v="31508"/>
    <s v="ANTHEO FILIALE TEXALLIANCE"/>
    <s v="01"/>
    <s v="ANTHEO FILIALE TEXALLIANC"/>
    <n v="8"/>
    <s v="0125"/>
    <s v="LES HERBIERS"/>
    <n v="26872"/>
    <n v="107488"/>
    <n v="53744"/>
    <s v="X"/>
    <n v="2000"/>
  </r>
  <r>
    <d v="2021-06-02T00:00:00"/>
    <x v="18"/>
    <x v="13"/>
    <s v="8410836220374"/>
    <s v="ECONOMAT"/>
    <n v="31508"/>
    <s v="ANTHEO FILIALE TEXALLIANCE"/>
    <s v="01"/>
    <s v="ANTHEO FILIALE TEXALLIANC"/>
    <n v="8"/>
    <s v="01S1"/>
    <s v="SAINT VIT"/>
    <n v="23488"/>
    <n v="93952"/>
    <n v="46976"/>
    <s v="X"/>
    <n v="1000"/>
  </r>
  <r>
    <d v="2021-06-02T00:00:00"/>
    <x v="18"/>
    <x v="13"/>
    <s v="8410836220374"/>
    <s v="ECONOMAT"/>
    <n v="31508"/>
    <s v="ANTHEO FILIALE TEXALLIANCE"/>
    <s v="01"/>
    <s v="ANTHEO FILIALE TEXALLIANC"/>
    <n v="8"/>
    <s v="01V6"/>
    <s v="Vendargues V6"/>
    <n v="19320"/>
    <n v="77280"/>
    <n v="38640"/>
    <s v="X"/>
    <n v="1000"/>
  </r>
  <r>
    <d v="2021-06-02T00:00:00"/>
    <x v="19"/>
    <x v="14"/>
    <s v="8411114088174"/>
    <s v="ECONOMAT"/>
    <n v="26771"/>
    <s v="AIR-VAL INTERNATIONAL SA"/>
    <s v="02"/>
    <s v="AIR VAL INTERNATIONAL(BAS"/>
    <n v="15"/>
    <s v="0125"/>
    <s v="LES HERBIERS"/>
    <n v="34650"/>
    <n v="138600"/>
    <n v="69300"/>
    <s v=""/>
    <m/>
  </r>
  <r>
    <d v="2021-06-02T00:00:00"/>
    <x v="20"/>
    <x v="15"/>
    <s v="3368957118689"/>
    <s v="ECONOMAT"/>
    <n v="1432"/>
    <s v="L'OREAL"/>
    <s v="04"/>
    <s v="L'OREAL (BAS)"/>
    <n v="6"/>
    <s v="0125"/>
    <s v="LES HERBIERS"/>
    <n v="46956"/>
    <n v="469.56"/>
    <n v="469.56"/>
    <s v=""/>
    <m/>
  </r>
  <r>
    <d v="2021-06-02T00:00:00"/>
    <x v="21"/>
    <x v="16"/>
    <s v="8411114088174"/>
    <s v="ECONOMAT"/>
    <n v="26771"/>
    <s v="AIR-VAL INTERNATIONAL SA"/>
    <s v="03"/>
    <s v="AIR-VAL INTERNATIONAL ECO"/>
    <n v="15"/>
    <s v="0125"/>
    <s v="LES HERBIERS"/>
    <n v="143235"/>
    <n v="572940"/>
    <n v="286470"/>
    <s v="X"/>
    <n v="20000"/>
  </r>
  <r>
    <d v="2021-06-02T00:00:00"/>
    <x v="21"/>
    <x v="16"/>
    <s v="8411114088174"/>
    <s v="ECONOMAT"/>
    <n v="26771"/>
    <s v="AIR-VAL INTERNATIONAL SA"/>
    <s v="03"/>
    <s v="AIR-VAL INTERNATIONAL ECO"/>
    <n v="15"/>
    <s v="01S1"/>
    <s v="SAINT VIT"/>
    <n v="86190"/>
    <n v="336141"/>
    <n v="172380"/>
    <s v="X"/>
    <n v="10000"/>
  </r>
  <r>
    <d v="2021-06-02T00:00:00"/>
    <x v="21"/>
    <x v="16"/>
    <s v="8411114088174"/>
    <s v="ECONOMAT"/>
    <n v="26771"/>
    <s v="AIR-VAL INTERNATIONAL SA"/>
    <s v="03"/>
    <s v="AIR-VAL INTERNATIONAL ECO"/>
    <n v="15"/>
    <s v="01V6"/>
    <s v="Vendargues V6"/>
    <n v="56910"/>
    <n v="227640"/>
    <n v="113820"/>
    <s v="X"/>
    <n v="10000"/>
  </r>
  <r>
    <d v="2021-06-02T00:00:00"/>
    <x v="22"/>
    <x v="17"/>
    <s v="3140100402780"/>
    <s v="ECONOMAT"/>
    <n v="71"/>
    <s v="EUGENE PERMA FRANCE SAS"/>
    <s v="02"/>
    <s v="EUGENE PERMA FRANCE ECO"/>
    <n v="6"/>
    <s v="0125"/>
    <s v="LES HERBIERS"/>
    <n v="43680"/>
    <n v="349440"/>
    <n v="174720"/>
    <s v=""/>
    <m/>
  </r>
  <r>
    <d v="2021-06-02T00:00:00"/>
    <x v="22"/>
    <x v="17"/>
    <s v="3140100402780"/>
    <s v="ECONOMAT"/>
    <n v="71"/>
    <s v="EUGENE PERMA FRANCE SAS"/>
    <s v="02"/>
    <s v="EUGENE PERMA FRANCE ECO"/>
    <n v="6"/>
    <s v="01S1"/>
    <s v="SAINT VIT"/>
    <n v="28098"/>
    <n v="224784"/>
    <n v="112392"/>
    <s v=""/>
    <m/>
  </r>
  <r>
    <d v="2021-06-02T00:00:00"/>
    <x v="23"/>
    <x v="18"/>
    <s v="3700505802822"/>
    <s v="ECONOMAT"/>
    <n v="30971"/>
    <s v="SPHERE DISTRIBUTION"/>
    <s v="03"/>
    <s v="SPHERE DISTRIBUTION ECONO"/>
    <n v="12"/>
    <s v="01S1"/>
    <s v="SAINT VIT"/>
    <n v="1308"/>
    <n v="8985.9599999999991"/>
    <n v="5232"/>
    <s v="X"/>
    <m/>
  </r>
  <r>
    <d v="2021-06-02T00:00:00"/>
    <x v="23"/>
    <x v="18"/>
    <s v="3700505802822"/>
    <s v="ECONOMAT"/>
    <n v="30971"/>
    <s v="SPHERE DISTRIBUTION"/>
    <s v="03"/>
    <s v="SPHERE DISTRIBUTION ECONO"/>
    <n v="12"/>
    <s v="01V6"/>
    <s v="Vendargues V6"/>
    <n v="48"/>
    <n v="329.76"/>
    <n v="192"/>
    <s v="X"/>
    <m/>
  </r>
  <r>
    <d v="2021-06-02T00:00:00"/>
    <x v="24"/>
    <x v="19"/>
    <s v="3597610222283"/>
    <s v="ECONOMAT"/>
    <n v="28304"/>
    <s v="HYDENET"/>
    <s v="01"/>
    <s v="HYDENET             (ECO)"/>
    <n v="12"/>
    <s v="0125"/>
    <s v="LES HERBIERS"/>
    <n v="2484"/>
    <n v="23448.959999999999"/>
    <n v="9936"/>
    <s v=""/>
    <m/>
  </r>
  <r>
    <d v="2021-06-02T00:00:00"/>
    <x v="24"/>
    <x v="19"/>
    <s v="3597610222283"/>
    <s v="ECONOMAT"/>
    <n v="28304"/>
    <s v="HYDENET"/>
    <s v="01"/>
    <s v="HYDENET             (ECO)"/>
    <n v="12"/>
    <s v="01S1"/>
    <s v="SAINT VIT"/>
    <n v="1440"/>
    <n v="13593.6"/>
    <n v="5760"/>
    <s v=""/>
    <m/>
  </r>
  <r>
    <d v="2021-06-02T00:00:00"/>
    <x v="24"/>
    <x v="19"/>
    <s v="3597610222283"/>
    <s v="ECONOMAT"/>
    <n v="28304"/>
    <s v="HYDENET"/>
    <s v="01"/>
    <s v="HYDENET             (ECO)"/>
    <n v="12"/>
    <s v="01V6"/>
    <s v="Vendargues V6"/>
    <n v="1248"/>
    <n v="11781.12"/>
    <n v="4992"/>
    <s v=""/>
    <m/>
  </r>
  <r>
    <d v="2021-06-02T00:00:00"/>
    <x v="25"/>
    <x v="20"/>
    <s v="8427806069246"/>
    <s v="ECONOMAT"/>
    <n v="31508"/>
    <s v="ANTHEO FILIALE TEXALLIANCE"/>
    <s v="01"/>
    <s v="ANTHEO FILIALE TEXALLIANC"/>
    <n v="24"/>
    <s v="0125"/>
    <s v="LES HERBIERS"/>
    <n v="63048"/>
    <n v="220037.52"/>
    <n v="94572"/>
    <s v=""/>
    <m/>
  </r>
  <r>
    <d v="2021-06-02T00:00:00"/>
    <x v="25"/>
    <x v="20"/>
    <s v="8427806069246"/>
    <s v="ECONOMAT"/>
    <n v="31508"/>
    <s v="ANTHEO FILIALE TEXALLIANCE"/>
    <s v="01"/>
    <s v="ANTHEO FILIALE TEXALLIANC"/>
    <n v="24"/>
    <s v="01D4"/>
    <s v="MIRAMAS"/>
    <n v="3360"/>
    <n v="11726.4"/>
    <n v="5040"/>
    <s v=""/>
    <m/>
  </r>
  <r>
    <d v="2021-06-02T00:00:00"/>
    <x v="25"/>
    <x v="20"/>
    <s v="8427806069246"/>
    <s v="ECONOMAT"/>
    <n v="31508"/>
    <s v="ANTHEO FILIALE TEXALLIANCE"/>
    <s v="01"/>
    <s v="ANTHEO FILIALE TEXALLIANC"/>
    <n v="24"/>
    <s v="01H1"/>
    <s v="CLERMONT L HERAULT"/>
    <n v="17088"/>
    <n v="52118.400000000001"/>
    <n v="25632"/>
    <s v=""/>
    <m/>
  </r>
  <r>
    <d v="2021-06-02T00:00:00"/>
    <x v="25"/>
    <x v="20"/>
    <s v="8427806069246"/>
    <s v="ECONOMAT"/>
    <n v="31508"/>
    <s v="ANTHEO FILIALE TEXALLIANCE"/>
    <s v="01"/>
    <s v="ANTHEO FILIALE TEXALLIANC"/>
    <n v="24"/>
    <s v="01L1"/>
    <s v="LANGON"/>
    <n v="12720"/>
    <n v="44392.800000000003"/>
    <n v="19080"/>
    <s v=""/>
    <m/>
  </r>
  <r>
    <d v="2021-06-02T00:00:00"/>
    <x v="25"/>
    <x v="20"/>
    <s v="8427806069246"/>
    <s v="ECONOMAT"/>
    <n v="31508"/>
    <s v="ANTHEO FILIALE TEXALLIANCE"/>
    <s v="01"/>
    <s v="ANTHEO FILIALE TEXALLIANC"/>
    <n v="24"/>
    <s v="01S1"/>
    <s v="SAINT VIT"/>
    <n v="31584"/>
    <n v="110228.16"/>
    <n v="47376"/>
    <s v=""/>
    <m/>
  </r>
  <r>
    <d v="2021-06-02T00:00:00"/>
    <x v="25"/>
    <x v="20"/>
    <s v="8427806069246"/>
    <s v="ECONOMAT"/>
    <n v="31508"/>
    <s v="ANTHEO FILIALE TEXALLIANCE"/>
    <s v="01"/>
    <s v="ANTHEO FILIALE TEXALLIANC"/>
    <n v="24"/>
    <s v="01V6"/>
    <s v="Vendargues V6"/>
    <n v="24"/>
    <n v="83.76"/>
    <n v="36"/>
    <s v=""/>
    <m/>
  </r>
  <r>
    <d v="2021-06-02T00:00:00"/>
    <x v="26"/>
    <x v="21"/>
    <s v="3490570201377"/>
    <s v="ECONOMAT"/>
    <n v="29516"/>
    <s v="CHIMINOVE"/>
    <s v="03"/>
    <s v="CHIMINOVE (ECO)"/>
    <n v="9"/>
    <s v="0125"/>
    <s v="LES HERBIERS"/>
    <n v="12960"/>
    <n v="103680"/>
    <n v="51840"/>
    <s v=""/>
    <m/>
  </r>
  <r>
    <d v="2021-06-02T00:00:00"/>
    <x v="26"/>
    <x v="21"/>
    <s v="3490570201377"/>
    <s v="ECONOMAT"/>
    <n v="29516"/>
    <s v="CHIMINOVE"/>
    <s v="03"/>
    <s v="CHIMINOVE (ECO)"/>
    <n v="9"/>
    <s v="01S1"/>
    <s v="SAINT VIT"/>
    <n v="5328"/>
    <n v="42624"/>
    <n v="21312"/>
    <s v=""/>
    <m/>
  </r>
  <r>
    <d v="2021-06-02T00:00:00"/>
    <x v="26"/>
    <x v="21"/>
    <s v="3490570201377"/>
    <s v="ECONOMAT"/>
    <n v="29516"/>
    <s v="CHIMINOVE"/>
    <s v="03"/>
    <s v="CHIMINOVE (ECO)"/>
    <n v="9"/>
    <s v="01V6"/>
    <s v="Vendargues V6"/>
    <n v="5841"/>
    <n v="46728"/>
    <n v="23364"/>
    <s v=""/>
    <m/>
  </r>
  <r>
    <d v="2021-06-02T00:00:00"/>
    <x v="27"/>
    <x v="22"/>
    <s v="3760262111049"/>
    <s v="BEAUTE SANTE"/>
    <n v="25747"/>
    <s v="IDM"/>
    <s v="01"/>
    <s v="IDM"/>
    <n v="24"/>
    <s v="01S1"/>
    <s v="SAINT VIT"/>
    <n v="4440"/>
    <n v="5461.2"/>
    <n v="2752.8"/>
    <s v=""/>
    <m/>
  </r>
  <r>
    <d v="2021-06-02T00:00:00"/>
    <x v="27"/>
    <x v="22"/>
    <s v="3760262111049"/>
    <s v="BEAUTE SANTE"/>
    <n v="25747"/>
    <s v="IDM"/>
    <s v="01"/>
    <s v="IDM"/>
    <n v="24"/>
    <s v="01V6"/>
    <s v="Vendargues V6"/>
    <n v="29304"/>
    <n v="36043.919999999998"/>
    <n v="18168.48"/>
    <s v=""/>
    <m/>
  </r>
  <r>
    <d v="2021-06-02T00:00:00"/>
    <x v="28"/>
    <x v="23"/>
    <s v="3701400800814"/>
    <s v="ECONOMAT"/>
    <n v="31508"/>
    <s v="ANTHEO FILIALE TEXALLIANCE"/>
    <s v="01"/>
    <s v="ANTHEO FILIALE TEXALLIANC"/>
    <n v="20"/>
    <s v="0125"/>
    <s v="LES HERBIERS"/>
    <n v="86400"/>
    <n v="416448"/>
    <n v="172800"/>
    <s v=""/>
    <m/>
  </r>
  <r>
    <d v="2021-06-02T00:00:00"/>
    <x v="28"/>
    <x v="23"/>
    <s v="3701400800814"/>
    <s v="ECONOMAT"/>
    <n v="31508"/>
    <s v="ANTHEO FILIALE TEXALLIANCE"/>
    <s v="01"/>
    <s v="ANTHEO FILIALE TEXALLIANC"/>
    <n v="20"/>
    <s v="01D4"/>
    <s v="MIRAMAS"/>
    <n v="2780"/>
    <n v="15262.2"/>
    <n v="5560"/>
    <s v=""/>
    <m/>
  </r>
  <r>
    <d v="2021-06-02T00:00:00"/>
    <x v="28"/>
    <x v="23"/>
    <s v="3701400800814"/>
    <s v="ECONOMAT"/>
    <n v="31508"/>
    <s v="ANTHEO FILIALE TEXALLIANCE"/>
    <s v="01"/>
    <s v="ANTHEO FILIALE TEXALLIANC"/>
    <n v="20"/>
    <s v="01H1"/>
    <s v="CLERMONT L HERAULT"/>
    <n v="21520"/>
    <n v="118144.8"/>
    <n v="43040"/>
    <s v=""/>
    <m/>
  </r>
  <r>
    <d v="2021-06-02T00:00:00"/>
    <x v="28"/>
    <x v="23"/>
    <s v="3701400800814"/>
    <s v="ECONOMAT"/>
    <n v="31508"/>
    <s v="ANTHEO FILIALE TEXALLIANCE"/>
    <s v="01"/>
    <s v="ANTHEO FILIALE TEXALLIANC"/>
    <n v="20"/>
    <s v="01L1"/>
    <s v="LANGON"/>
    <n v="11520"/>
    <n v="63244.800000000003"/>
    <n v="23040"/>
    <s v=""/>
    <m/>
  </r>
  <r>
    <d v="2021-06-02T00:00:00"/>
    <x v="28"/>
    <x v="23"/>
    <s v="3701400800814"/>
    <s v="ECONOMAT"/>
    <n v="31508"/>
    <s v="ANTHEO FILIALE TEXALLIANCE"/>
    <s v="01"/>
    <s v="ANTHEO FILIALE TEXALLIANC"/>
    <n v="20"/>
    <s v="01S1"/>
    <s v="SAINT VIT"/>
    <n v="1720"/>
    <n v="9442.7999999999993"/>
    <n v="3440"/>
    <s v=""/>
    <m/>
  </r>
  <r>
    <d v="2021-06-02T00:00:00"/>
    <x v="29"/>
    <x v="24"/>
    <s v="8411114087887"/>
    <s v="ECONOMAT"/>
    <n v="26771"/>
    <s v="AIR-VAL INTERNATIONAL SA"/>
    <s v="03"/>
    <s v="AIR-VAL INTERNATIONAL ECO"/>
    <n v="12"/>
    <s v="0125"/>
    <s v="LES HERBIERS"/>
    <n v="60216"/>
    <n v="240864"/>
    <n v="120432"/>
    <s v=""/>
    <m/>
  </r>
  <r>
    <d v="2021-06-02T00:00:00"/>
    <x v="29"/>
    <x v="24"/>
    <s v="8411114087887"/>
    <s v="ECONOMAT"/>
    <n v="26771"/>
    <s v="AIR-VAL INTERNATIONAL SA"/>
    <s v="03"/>
    <s v="AIR-VAL INTERNATIONAL ECO"/>
    <n v="12"/>
    <s v="01S1"/>
    <s v="SAINT VIT"/>
    <n v="30000"/>
    <n v="120000"/>
    <n v="60000"/>
    <s v=""/>
    <m/>
  </r>
  <r>
    <d v="2021-06-02T00:00:00"/>
    <x v="29"/>
    <x v="24"/>
    <s v="8411114087887"/>
    <s v="ECONOMAT"/>
    <n v="26771"/>
    <s v="AIR-VAL INTERNATIONAL SA"/>
    <s v="03"/>
    <s v="AIR-VAL INTERNATIONAL ECO"/>
    <n v="12"/>
    <s v="01V6"/>
    <s v="Vendargues V6"/>
    <n v="60"/>
    <n v="240"/>
    <n v="120"/>
    <s v=""/>
    <m/>
  </r>
  <r>
    <d v="2021-06-02T00:00:00"/>
    <x v="30"/>
    <x v="25"/>
    <s v="3165202261042"/>
    <s v="ECONOMAT"/>
    <n v="31625"/>
    <s v="VANDERSCHOOTEN"/>
    <s v="01"/>
    <s v="VANDERSCHOOTEN (BAS)"/>
    <n v="1"/>
    <s v="0125"/>
    <s v="LES HERBIERS"/>
    <n v="786"/>
    <n v="2279.4"/>
    <n v="113970"/>
    <s v=""/>
    <m/>
  </r>
  <r>
    <d v="2021-06-02T00:00:00"/>
    <x v="31"/>
    <x v="26"/>
    <s v="3368955662573"/>
    <s v="ECONOMAT"/>
    <n v="31596"/>
    <s v="CJ TRADE"/>
    <s v="01"/>
    <s v="CJ TRADE"/>
    <n v="6"/>
    <s v="0125"/>
    <s v="LES HERBIERS"/>
    <n v="7782"/>
    <n v="64590.6"/>
    <n v="31128"/>
    <s v=""/>
    <m/>
  </r>
  <r>
    <d v="2021-06-02T00:00:00"/>
    <x v="31"/>
    <x v="26"/>
    <s v="3368955662573"/>
    <s v="ECONOMAT"/>
    <n v="31596"/>
    <s v="CJ TRADE"/>
    <s v="01"/>
    <s v="CJ TRADE"/>
    <n v="6"/>
    <s v="01S1"/>
    <s v="SAINT VIT"/>
    <n v="3600"/>
    <n v="28800"/>
    <n v="14400"/>
    <s v=""/>
    <m/>
  </r>
  <r>
    <d v="2021-06-02T00:00:00"/>
    <x v="31"/>
    <x v="26"/>
    <s v="3368955662573"/>
    <s v="ECONOMAT"/>
    <n v="31596"/>
    <s v="CJ TRADE"/>
    <s v="01"/>
    <s v="CJ TRADE"/>
    <n v="6"/>
    <s v="01V6"/>
    <s v="Vendargues V6"/>
    <n v="2676"/>
    <n v="22210.799999999999"/>
    <n v="10704"/>
    <s v=""/>
    <m/>
  </r>
  <r>
    <d v="2021-06-02T00:00:00"/>
    <x v="32"/>
    <x v="1"/>
    <s v="3123020011522"/>
    <s v="BEAUTE SANTE"/>
    <n v="28462"/>
    <s v="GDES DISTILLERIES PEUREUX"/>
    <s v="01"/>
    <s v="DISTILLERIES PEUREUX"/>
    <n v="6"/>
    <s v="01S1"/>
    <s v="SAINT VIT"/>
    <n v="6438"/>
    <n v="41847"/>
    <n v="31224.3"/>
    <s v=""/>
    <m/>
  </r>
  <r>
    <d v="2021-06-02T00:00:00"/>
    <x v="33"/>
    <x v="27"/>
    <s v="3760262110882"/>
    <s v="BEAUTE SANTE"/>
    <n v="25747"/>
    <s v="IDM"/>
    <s v="01"/>
    <s v="IDM"/>
    <n v="24"/>
    <s v="0113"/>
    <s v="HAUTE FORET"/>
    <n v="769920"/>
    <n v="947001.6"/>
    <n v="477350.40000000002"/>
    <s v="X"/>
    <m/>
  </r>
  <r>
    <d v="2021-06-02T00:00:00"/>
    <x v="33"/>
    <x v="27"/>
    <s v="3760262110882"/>
    <s v="BEAUTE SANTE"/>
    <n v="25747"/>
    <s v="IDM"/>
    <s v="01"/>
    <s v="IDM"/>
    <n v="24"/>
    <s v="01S1"/>
    <s v="SAINT VIT"/>
    <n v="34704"/>
    <n v="42685.919999999998"/>
    <n v="21516.48"/>
    <s v="X"/>
    <m/>
  </r>
  <r>
    <d v="2021-06-02T00:00:00"/>
    <x v="33"/>
    <x v="27"/>
    <s v="3760262110882"/>
    <s v="BEAUTE SANTE"/>
    <n v="25747"/>
    <s v="IDM"/>
    <s v="01"/>
    <s v="IDM"/>
    <n v="24"/>
    <s v="01V6"/>
    <s v="Vendargues V6"/>
    <n v="138432"/>
    <n v="170271.35999999999"/>
    <n v="85827.839999999997"/>
    <s v="X"/>
    <m/>
  </r>
  <r>
    <d v="2021-06-02T00:00:00"/>
    <x v="34"/>
    <x v="28"/>
    <s v="8436585483457"/>
    <s v="ECONOMAT"/>
    <n v="31508"/>
    <s v="ANTHEO FILIALE TEXALLIANCE"/>
    <s v="01"/>
    <s v="ANTHEO FILIALE TEXALLIANC"/>
    <n v="40"/>
    <s v="0125"/>
    <s v="LES HERBIERS"/>
    <n v="63320"/>
    <n v="209589.2"/>
    <n v="94980"/>
    <s v=""/>
    <m/>
  </r>
  <r>
    <d v="2021-06-02T00:00:00"/>
    <x v="34"/>
    <x v="28"/>
    <s v="8436585483457"/>
    <s v="ECONOMAT"/>
    <n v="31508"/>
    <s v="ANTHEO FILIALE TEXALLIANCE"/>
    <s v="01"/>
    <s v="ANTHEO FILIALE TEXALLIANC"/>
    <n v="40"/>
    <s v="01D4"/>
    <s v="MIRAMAS"/>
    <n v="3840"/>
    <n v="12787.2"/>
    <n v="5760"/>
    <s v=""/>
    <m/>
  </r>
  <r>
    <d v="2021-06-02T00:00:00"/>
    <x v="34"/>
    <x v="28"/>
    <s v="8436585483457"/>
    <s v="ECONOMAT"/>
    <n v="31508"/>
    <s v="ANTHEO FILIALE TEXALLIANCE"/>
    <s v="01"/>
    <s v="ANTHEO FILIALE TEXALLIANC"/>
    <n v="40"/>
    <s v="01H1"/>
    <s v="CLERMONT L HERAULT"/>
    <n v="17240"/>
    <n v="57409.2"/>
    <n v="25860"/>
    <s v=""/>
    <m/>
  </r>
  <r>
    <d v="2021-06-02T00:00:00"/>
    <x v="34"/>
    <x v="28"/>
    <s v="8436585483457"/>
    <s v="ECONOMAT"/>
    <n v="31508"/>
    <s v="ANTHEO FILIALE TEXALLIANCE"/>
    <s v="01"/>
    <s v="ANTHEO FILIALE TEXALLIANC"/>
    <n v="40"/>
    <s v="01L1"/>
    <s v="LANGON"/>
    <n v="11480"/>
    <n v="38228.400000000001"/>
    <n v="17220"/>
    <s v=""/>
    <m/>
  </r>
  <r>
    <d v="2021-06-02T00:00:00"/>
    <x v="34"/>
    <x v="28"/>
    <s v="8436585483457"/>
    <s v="ECONOMAT"/>
    <n v="31508"/>
    <s v="ANTHEO FILIALE TEXALLIANCE"/>
    <s v="01"/>
    <s v="ANTHEO FILIALE TEXALLIANC"/>
    <n v="40"/>
    <s v="01S1"/>
    <s v="SAINT VIT"/>
    <n v="26880"/>
    <n v="88972.800000000003"/>
    <n v="40320"/>
    <s v=""/>
    <m/>
  </r>
  <r>
    <d v="2021-06-02T00:00:00"/>
    <x v="35"/>
    <x v="29"/>
    <s v="3760106470622"/>
    <s v="BEAUTE SANTE"/>
    <n v="31453"/>
    <s v="ALGOTHAL"/>
    <s v="01"/>
    <s v="ALGOTHAL"/>
    <n v="20"/>
    <s v="0113"/>
    <s v="HAUTE FORET"/>
    <n v="74260"/>
    <n v="197531.6"/>
    <n v="100251"/>
    <s v=""/>
    <m/>
  </r>
  <r>
    <d v="2021-06-02T00:00:00"/>
    <x v="36"/>
    <x v="30"/>
    <s v="3760207117570"/>
    <s v="BEAUTE SANTE"/>
    <n v="21722"/>
    <s v="BLOOMUP"/>
    <s v="01"/>
    <s v="BLOOMUP"/>
    <n v="12"/>
    <s v="0113"/>
    <s v="HAUTE FORET"/>
    <n v="1188"/>
    <n v="3112.56"/>
    <n v="2744.28"/>
    <s v=""/>
    <m/>
  </r>
  <r>
    <d v="2021-06-02T00:00:00"/>
    <x v="36"/>
    <x v="30"/>
    <s v="3760207117570"/>
    <s v="BEAUTE SANTE"/>
    <n v="21722"/>
    <s v="BLOOMUP"/>
    <s v="01"/>
    <s v="BLOOMUP"/>
    <n v="12"/>
    <s v="01S1"/>
    <s v="SAINT VIT"/>
    <n v="60"/>
    <n v="165.6"/>
    <n v="138.6"/>
    <s v=""/>
    <m/>
  </r>
  <r>
    <d v="2021-06-02T00:00:00"/>
    <x v="36"/>
    <x v="30"/>
    <s v="3760207117570"/>
    <s v="BEAUTE SANTE"/>
    <n v="21722"/>
    <s v="BLOOMUP"/>
    <s v="01"/>
    <s v="BLOOMUP"/>
    <n v="12"/>
    <s v="01V6"/>
    <s v="Vendargues V6"/>
    <n v="27348"/>
    <n v="75480.479999999996"/>
    <n v="63173.88"/>
    <s v=""/>
    <m/>
  </r>
  <r>
    <d v="2021-06-02T00:00:00"/>
    <x v="37"/>
    <x v="31"/>
    <s v="3430750128018"/>
    <s v="BEAUTE SANTE"/>
    <n v="1388"/>
    <s v="SA PARFUMS JEANNE ARTHES"/>
    <s v="01"/>
    <s v="SA PARFUMS JEANNE ARTHES"/>
    <n v="77"/>
    <s v="0113"/>
    <s v="HAUTE FORET"/>
    <n v="25718"/>
    <n v="41148.800000000003"/>
    <n v="39605.72"/>
    <s v=""/>
    <m/>
  </r>
  <r>
    <d v="2021-06-02T00:00:00"/>
    <x v="37"/>
    <x v="31"/>
    <s v="3430750128018"/>
    <s v="BEAUTE SANTE"/>
    <n v="1388"/>
    <s v="SA PARFUMS JEANNE ARTHES"/>
    <s v="01"/>
    <s v="SA PARFUMS JEANNE ARTHES"/>
    <n v="77"/>
    <s v="01S1"/>
    <s v="SAINT VIT"/>
    <n v="14091"/>
    <n v="22545.599999999999"/>
    <n v="21700.14"/>
    <s v=""/>
    <m/>
  </r>
  <r>
    <d v="2021-06-02T00:00:00"/>
    <x v="37"/>
    <x v="31"/>
    <s v="3430750128018"/>
    <s v="BEAUTE SANTE"/>
    <n v="1388"/>
    <s v="SA PARFUMS JEANNE ARTHES"/>
    <s v="01"/>
    <s v="SA PARFUMS JEANNE ARTHES"/>
    <n v="77"/>
    <s v="01V6"/>
    <s v="Vendargues V6"/>
    <n v="8778"/>
    <n v="14044.8"/>
    <n v="13518.12"/>
    <s v=""/>
    <m/>
  </r>
  <r>
    <d v="2021-06-02T00:00:00"/>
    <x v="38"/>
    <x v="32"/>
    <s v="3430750126175"/>
    <s v="BEAUTE SANTE"/>
    <n v="1388"/>
    <s v="SA PARFUMS JEANNE ARTHES"/>
    <s v="01"/>
    <s v="SA PARFUMS JEANNE ARTHES"/>
    <n v="70"/>
    <s v="0113"/>
    <s v="HAUTE FORET"/>
    <n v="77350"/>
    <n v="154700"/>
    <n v="148512"/>
    <s v=""/>
    <m/>
  </r>
  <r>
    <d v="2021-06-02T00:00:00"/>
    <x v="38"/>
    <x v="32"/>
    <s v="3430750126175"/>
    <s v="BEAUTE SANTE"/>
    <n v="1388"/>
    <s v="SA PARFUMS JEANNE ARTHES"/>
    <s v="01"/>
    <s v="SA PARFUMS JEANNE ARTHES"/>
    <n v="70"/>
    <s v="01S1"/>
    <s v="SAINT VIT"/>
    <n v="27370"/>
    <n v="54740"/>
    <n v="52550.400000000001"/>
    <s v=""/>
    <m/>
  </r>
  <r>
    <d v="2021-06-02T00:00:00"/>
    <x v="38"/>
    <x v="32"/>
    <s v="3430750126175"/>
    <s v="BEAUTE SANTE"/>
    <n v="1388"/>
    <s v="SA PARFUMS JEANNE ARTHES"/>
    <s v="01"/>
    <s v="SA PARFUMS JEANNE ARTHES"/>
    <n v="70"/>
    <s v="01V6"/>
    <s v="Vendargues V6"/>
    <n v="26600"/>
    <n v="53200"/>
    <n v="51072"/>
    <s v=""/>
    <m/>
  </r>
  <r>
    <d v="2021-06-02T00:00:00"/>
    <x v="39"/>
    <x v="33"/>
    <s v="3368957193891"/>
    <s v="EQUIPEMENT"/>
    <n v="31610"/>
    <s v="MITWILL TEXTILES EUROPE"/>
    <s v="02"/>
    <s v="MITWILL TEXTILES EUR(TXT)"/>
    <n v="50"/>
    <s v="0125"/>
    <s v="LES HERBIERS"/>
    <n v="373350"/>
    <n v="1833148.5"/>
    <n v="1347793.5"/>
    <s v=""/>
    <m/>
  </r>
  <r>
    <d v="2021-06-02T00:00:00"/>
    <x v="40"/>
    <x v="34"/>
    <s v="3760207117648"/>
    <s v="BEAUTE SANTE"/>
    <n v="21722"/>
    <s v="BLOOMUP"/>
    <s v="01"/>
    <s v="BLOOMUP"/>
    <n v="40"/>
    <s v="0113"/>
    <s v="HAUTE FORET"/>
    <n v="3040"/>
    <n v="4225.6000000000004"/>
    <n v="3678.4"/>
    <s v=""/>
    <m/>
  </r>
  <r>
    <d v="2021-06-02T00:00:00"/>
    <x v="41"/>
    <x v="35"/>
    <s v="8682355006061"/>
    <s v="BEAUTE SANTE"/>
    <n v="31643"/>
    <s v="PM BUSINESS SARL"/>
    <s v="01"/>
    <s v="PM BUSINESS SARL"/>
    <n v="72"/>
    <s v="0113"/>
    <s v="HAUTE FORET"/>
    <n v="74664"/>
    <n v="145594.79999999999"/>
    <n v="73170.720000000001"/>
    <s v="X"/>
    <m/>
  </r>
  <r>
    <d v="2021-06-02T00:00:00"/>
    <x v="41"/>
    <x v="35"/>
    <s v="8682355006061"/>
    <s v="BEAUTE SANTE"/>
    <n v="31643"/>
    <s v="PM BUSINESS SARL"/>
    <s v="01"/>
    <s v="PM BUSINESS SARL"/>
    <n v="72"/>
    <s v="01S1"/>
    <s v="SAINT VIT"/>
    <n v="8352"/>
    <n v="16286.4"/>
    <n v="8184.96"/>
    <s v="X"/>
    <m/>
  </r>
  <r>
    <d v="2021-06-02T00:00:00"/>
    <x v="41"/>
    <x v="35"/>
    <s v="8682355006061"/>
    <s v="BEAUTE SANTE"/>
    <n v="31643"/>
    <s v="PM BUSINESS SARL"/>
    <s v="01"/>
    <s v="PM BUSINESS SARL"/>
    <n v="72"/>
    <s v="01V6"/>
    <s v="Vendargues V6"/>
    <n v="23112"/>
    <n v="45068.4"/>
    <n v="22649.759999999998"/>
    <s v="X"/>
    <m/>
  </r>
  <r>
    <d v="2021-06-02T00:00:00"/>
    <x v="42"/>
    <x v="36"/>
    <s v="3179630012268"/>
    <s v="BEAUTE SANTE"/>
    <n v="7321"/>
    <s v="MC BRIDE SAS"/>
    <s v="01"/>
    <s v="MCBRIDE SAS"/>
    <n v="12"/>
    <s v="0113"/>
    <s v="HAUTE FORET"/>
    <n v="100740"/>
    <n v="102754.8"/>
    <n v="65481"/>
    <s v="X"/>
    <m/>
  </r>
  <r>
    <d v="2021-06-02T00:00:00"/>
    <x v="42"/>
    <x v="36"/>
    <s v="3179630012268"/>
    <s v="BEAUTE SANTE"/>
    <n v="7321"/>
    <s v="MC BRIDE SAS"/>
    <s v="01"/>
    <s v="MCBRIDE SAS"/>
    <n v="12"/>
    <s v="01R2"/>
    <s v="TAMARINS Sec"/>
    <n v="10524"/>
    <n v="11471.16"/>
    <n v="6840.6"/>
    <s v="X"/>
    <m/>
  </r>
  <r>
    <d v="2021-06-02T00:00:00"/>
    <x v="42"/>
    <x v="36"/>
    <s v="3179630012268"/>
    <s v="BEAUTE SANTE"/>
    <n v="7321"/>
    <s v="MC BRIDE SAS"/>
    <s v="01"/>
    <s v="MCBRIDE SAS"/>
    <n v="12"/>
    <s v="01S1"/>
    <s v="SAINT VIT"/>
    <n v="102696"/>
    <n v="103722.96"/>
    <n v="66752.399999999994"/>
    <s v="X"/>
    <m/>
  </r>
  <r>
    <d v="2021-06-02T00:00:00"/>
    <x v="42"/>
    <x v="36"/>
    <s v="3179630012268"/>
    <s v="BEAUTE SANTE"/>
    <n v="7321"/>
    <s v="MC BRIDE SAS"/>
    <s v="01"/>
    <s v="MCBRIDE SAS"/>
    <n v="12"/>
    <s v="01V6"/>
    <s v="Vendargues V6"/>
    <n v="56712"/>
    <n v="57846.239999999998"/>
    <n v="36862.800000000003"/>
    <s v="X"/>
    <m/>
  </r>
  <r>
    <d v="2021-06-02T00:00:00"/>
    <x v="43"/>
    <x v="37"/>
    <s v="7290014664814"/>
    <s v="ECONOMAT"/>
    <n v="28459"/>
    <s v="DIGITAL ELECTRONIQUE"/>
    <s v="02"/>
    <s v="DIGITAL ELECTRONIQUE(ECO)"/>
    <n v="24"/>
    <s v="0125"/>
    <s v="LES HERBIERS"/>
    <n v="107136"/>
    <n v="318193.91999999998"/>
    <n v="160704"/>
    <s v=""/>
    <m/>
  </r>
  <r>
    <d v="2021-06-02T00:00:00"/>
    <x v="43"/>
    <x v="37"/>
    <s v="7290014664814"/>
    <s v="ECONOMAT"/>
    <n v="28459"/>
    <s v="DIGITAL ELECTRONIQUE"/>
    <s v="02"/>
    <s v="DIGITAL ELECTRONIQUE(ECO)"/>
    <n v="24"/>
    <s v="01D4"/>
    <s v="MIRAMAS"/>
    <n v="3264"/>
    <n v="9694.08"/>
    <n v="4896"/>
    <s v=""/>
    <m/>
  </r>
  <r>
    <d v="2021-06-02T00:00:00"/>
    <x v="43"/>
    <x v="37"/>
    <s v="7290014664814"/>
    <s v="ECONOMAT"/>
    <n v="28459"/>
    <s v="DIGITAL ELECTRONIQUE"/>
    <s v="02"/>
    <s v="DIGITAL ELECTRONIQUE(ECO)"/>
    <n v="24"/>
    <s v="01H1"/>
    <s v="CLERMONT L HERAULT"/>
    <n v="3360"/>
    <n v="9979.2000000000007"/>
    <n v="5040"/>
    <s v=""/>
    <m/>
  </r>
  <r>
    <d v="2021-06-02T00:00:00"/>
    <x v="43"/>
    <x v="37"/>
    <s v="7290014664814"/>
    <s v="ECONOMAT"/>
    <n v="28459"/>
    <s v="DIGITAL ELECTRONIQUE"/>
    <s v="02"/>
    <s v="DIGITAL ELECTRONIQUE(ECO)"/>
    <n v="24"/>
    <s v="01L1"/>
    <s v="LANGON"/>
    <n v="37920"/>
    <n v="112622.39999999999"/>
    <n v="56880"/>
    <s v=""/>
    <m/>
  </r>
  <r>
    <d v="2021-06-02T00:00:00"/>
    <x v="43"/>
    <x v="37"/>
    <s v="7290014664814"/>
    <s v="ECONOMAT"/>
    <n v="28459"/>
    <s v="DIGITAL ELECTRONIQUE"/>
    <s v="02"/>
    <s v="DIGITAL ELECTRONIQUE(ECO)"/>
    <n v="24"/>
    <s v="01S1"/>
    <s v="SAINT VIT"/>
    <n v="60480"/>
    <n v="179625.60000000001"/>
    <n v="90720"/>
    <s v=""/>
    <m/>
  </r>
  <r>
    <d v="2021-06-02T00:00:00"/>
    <x v="43"/>
    <x v="37"/>
    <s v="7290014664814"/>
    <s v="ECONOMAT"/>
    <n v="28459"/>
    <s v="DIGITAL ELECTRONIQUE"/>
    <s v="02"/>
    <s v="DIGITAL ELECTRONIQUE(ECO)"/>
    <n v="24"/>
    <s v="01V6"/>
    <s v="Vendargues V6"/>
    <n v="13920"/>
    <n v="41342.400000000001"/>
    <n v="20880"/>
    <s v=""/>
    <m/>
  </r>
  <r>
    <d v="2021-06-02T00:00:00"/>
    <x v="44"/>
    <x v="38"/>
    <s v="3368957204726"/>
    <s v="EQUIPEMENT"/>
    <n v="31668"/>
    <s v="JULES TOURNIER ET FILS"/>
    <s v="01"/>
    <s v="JULES TOURNIER ET FILS"/>
    <n v="200"/>
    <s v="0125"/>
    <s v="LES HERBIERS"/>
    <n v="463400"/>
    <n v="3104780"/>
    <n v="3100146"/>
    <s v=""/>
    <m/>
  </r>
  <r>
    <d v="2021-06-02T00:00:00"/>
    <x v="45"/>
    <x v="39"/>
    <s v="3368957209035"/>
    <s v="EQUIPEMENT"/>
    <n v="31671"/>
    <s v="CHAMATEX PIERRE ROCLE"/>
    <s v="01"/>
    <s v="CHAMATEX PIERRE ROCLE"/>
    <n v="50"/>
    <s v="0125"/>
    <s v="LES HERBIERS"/>
    <n v="11900"/>
    <n v="104720"/>
    <n v="79849"/>
    <s v=""/>
    <m/>
  </r>
  <r>
    <d v="2021-06-02T00:00:00"/>
    <x v="46"/>
    <x v="35"/>
    <s v="8682355006061"/>
    <s v="BEAUTE SANTE"/>
    <n v="31643"/>
    <s v="PM BUSINESS SARL"/>
    <s v="01"/>
    <s v="PM BUSINESS SARL"/>
    <n v="72"/>
    <s v="01S1"/>
    <s v="SAINT VIT"/>
    <n v="6912"/>
    <n v="13478.4"/>
    <n v="13478.4"/>
    <s v=""/>
    <m/>
  </r>
  <r>
    <d v="2021-06-02T00:00:00"/>
    <x v="47"/>
    <x v="40"/>
    <s v="3059947000816"/>
    <s v="BEAUTE SANTE"/>
    <n v="441"/>
    <s v="RECKITT BENCKISER"/>
    <s v="01"/>
    <s v="RECKITT BENCKISER"/>
    <n v="12"/>
    <s v="01S1"/>
    <s v="SAINT VIT"/>
    <n v="25488"/>
    <n v="30075.84"/>
    <n v="29566.080000000002"/>
    <s v=""/>
    <m/>
  </r>
  <r>
    <d v="2021-06-02T00:00:00"/>
    <x v="47"/>
    <x v="40"/>
    <s v="3059947000816"/>
    <s v="BEAUTE SANTE"/>
    <n v="441"/>
    <s v="RECKITT BENCKISER"/>
    <s v="01"/>
    <s v="RECKITT BENCKISER"/>
    <n v="12"/>
    <s v="01V6"/>
    <s v="Vendargues V6"/>
    <n v="10920"/>
    <n v="12994.8"/>
    <n v="12667.2"/>
    <s v=""/>
    <m/>
  </r>
  <r>
    <d v="2021-06-02T00:00:00"/>
    <x v="48"/>
    <x v="12"/>
    <s v="3760262111018"/>
    <s v="BEAUTE SANTE"/>
    <n v="25747"/>
    <s v="IDM"/>
    <s v="01"/>
    <s v="IDM"/>
    <n v="12"/>
    <s v="01S1"/>
    <s v="SAINT VIT"/>
    <n v="29592"/>
    <n v="64214.64"/>
    <n v="64214.64"/>
    <s v=""/>
    <m/>
  </r>
  <r>
    <d v="2021-06-02T00:00:00"/>
    <x v="49"/>
    <x v="41"/>
    <s v="6973154390072"/>
    <s v="ECONOMAT"/>
    <n v="31589"/>
    <s v="JUSTE A TEMPS"/>
    <s v="01"/>
    <s v="JUSTE A TEMPS"/>
    <n v="40"/>
    <s v="0125"/>
    <s v="LES HERBIERS"/>
    <n v="27560"/>
    <n v="1378000"/>
    <n v="647660"/>
    <s v=""/>
    <m/>
  </r>
  <r>
    <d v="2021-06-02T00:00:00"/>
    <x v="50"/>
    <x v="42"/>
    <s v="3368957218600"/>
    <s v="EQUIPEMENT"/>
    <n v="31671"/>
    <s v="CHAMATEX PIERRE ROCLE"/>
    <s v="01"/>
    <s v="CHAMATEX PIERRE ROCLE"/>
    <n v="50"/>
    <s v="0125"/>
    <s v="LES HERBIERS"/>
    <n v="91250"/>
    <n v="957212.5"/>
    <n v="612287.5"/>
    <s v=""/>
    <m/>
  </r>
  <r>
    <d v="2021-06-02T00:00:00"/>
    <x v="51"/>
    <x v="22"/>
    <s v="3760262111049"/>
    <s v="BEAUTE SANTE"/>
    <n v="25747"/>
    <s v="IDM"/>
    <s v="01"/>
    <s v="IDM"/>
    <n v="24"/>
    <s v="01S1"/>
    <s v="SAINT VIT"/>
    <n v="20424"/>
    <n v="25121.52"/>
    <n v="25121.52"/>
    <s v=""/>
    <m/>
  </r>
  <r>
    <d v="2021-06-02T00:00:00"/>
    <x v="52"/>
    <x v="27"/>
    <s v="3760262110882"/>
    <s v="BEAUTE SANTE"/>
    <n v="25747"/>
    <s v="IDM"/>
    <s v="01"/>
    <s v="IDM"/>
    <n v="24"/>
    <s v="01S1"/>
    <s v="SAINT VIT"/>
    <n v="85752"/>
    <n v="105474.96"/>
    <n v="95184.72"/>
    <s v=""/>
    <m/>
  </r>
  <r>
    <d v="2021-06-02T00:00:00"/>
    <x v="53"/>
    <x v="43"/>
    <s v="3368955663648"/>
    <s v="BEAUTE SANTE"/>
    <n v="31654"/>
    <s v="PYROTEAM EUROPE"/>
    <s v="02"/>
    <s v="PYROTEAM EUROPE (BAS)"/>
    <n v="60"/>
    <s v="0125"/>
    <s v="LES HERBIERS"/>
    <n v="3780"/>
    <n v="88830"/>
    <n v="88830"/>
    <s v=""/>
    <m/>
  </r>
  <r>
    <d v="2021-06-02T00:00:00"/>
    <x v="54"/>
    <x v="44"/>
    <s v="3368957209622"/>
    <s v="EQUIPEMENT"/>
    <n v="31582"/>
    <s v="IDC SAS"/>
    <s v="03"/>
    <s v="IDC SAS (TXT)"/>
    <n v="50"/>
    <s v="0125"/>
    <s v="LES HERBIERS"/>
    <n v="2150"/>
    <n v="8148.5"/>
    <n v="8148.5"/>
    <s v=""/>
    <m/>
  </r>
  <r>
    <d v="2021-06-02T00:00:00"/>
    <x v="55"/>
    <x v="44"/>
    <s v="3368957209622"/>
    <s v="EQUIPEMENT"/>
    <n v="31582"/>
    <s v="IDC SAS"/>
    <s v="03"/>
    <s v="IDC SAS (TXT)"/>
    <n v="150"/>
    <s v="0125"/>
    <s v="LES HERBIERS"/>
    <n v="15150"/>
    <n v="57418.5"/>
    <n v="57418.5"/>
    <s v=""/>
    <m/>
  </r>
  <r>
    <d v="2021-06-02T00:00:00"/>
    <x v="56"/>
    <x v="44"/>
    <s v="3368957209622"/>
    <s v="EQUIPEMENT"/>
    <n v="31582"/>
    <s v="IDC SAS"/>
    <s v="03"/>
    <s v="IDC SAS (TXT)"/>
    <n v="150"/>
    <s v="0125"/>
    <s v="LES HERBIERS"/>
    <n v="1706100"/>
    <n v="6466119"/>
    <n v="6466119"/>
    <s v=""/>
    <m/>
  </r>
  <r>
    <d v="2021-06-02T00:00:00"/>
    <x v="57"/>
    <x v="45"/>
    <s v="8008277093550"/>
    <s v="BEAUTE SANTE"/>
    <n v="22542"/>
    <s v="WEST COAST SUPPLY GROUP"/>
    <s v="01"/>
    <s v="WEST COAST SUPPLY GROUP"/>
    <n v="24"/>
    <s v="01V6"/>
    <s v="Vendargues V6"/>
    <n v="28320"/>
    <n v="49276.800000000003"/>
    <n v="49276.800000000003"/>
    <s v=""/>
    <m/>
  </r>
  <r>
    <d v="2021-06-02T00:00:00"/>
    <x v="58"/>
    <x v="46"/>
    <s v="3700143607933"/>
    <s v="ECONOMAT"/>
    <n v="31530"/>
    <s v="HYDRACHIM SAS"/>
    <s v="01"/>
    <s v="HYDRACHIM SAS"/>
    <n v="4"/>
    <s v="0125"/>
    <s v="LES HERBIERS"/>
    <n v="80"/>
    <n v="1240"/>
    <n v="1264.8"/>
    <s v=""/>
    <m/>
  </r>
  <r>
    <d v="2021-06-02T00:00:00"/>
    <x v="58"/>
    <x v="46"/>
    <s v="3700143607933"/>
    <s v="ECONOMAT"/>
    <n v="31530"/>
    <s v="HYDRACHIM SAS"/>
    <s v="01"/>
    <s v="HYDRACHIM SAS"/>
    <n v="4"/>
    <s v="01S1"/>
    <s v="SAINT VIT"/>
    <n v="1812"/>
    <n v="28086"/>
    <n v="28647.72"/>
    <s v=""/>
    <m/>
  </r>
  <r>
    <d v="2021-06-02T00:00:00"/>
    <x v="58"/>
    <x v="46"/>
    <s v="3700143607933"/>
    <s v="ECONOMAT"/>
    <n v="31530"/>
    <s v="HYDRACHIM SAS"/>
    <s v="01"/>
    <s v="HYDRACHIM SAS"/>
    <n v="4"/>
    <s v="01V6"/>
    <s v="Vendargues V6"/>
    <n v="1848"/>
    <n v="35962.080000000002"/>
    <n v="29216.880000000001"/>
    <s v=""/>
    <m/>
  </r>
  <r>
    <d v="2021-06-02T00:00:00"/>
    <x v="59"/>
    <x v="47"/>
    <s v="3368955662825"/>
    <s v="ECONOMAT"/>
    <n v="31609"/>
    <s v="RESILIENCE"/>
    <s v="02"/>
    <s v="RESILIENCE (ECO)"/>
    <n v="1"/>
    <s v="0125"/>
    <s v="LES HERBIERS"/>
    <n v="3186"/>
    <n v="6372"/>
    <n v="637200"/>
    <s v=""/>
    <m/>
  </r>
  <r>
    <d v="2021-06-02T00:00:00"/>
    <x v="59"/>
    <x v="47"/>
    <s v="3368955662825"/>
    <s v="ECONOMAT"/>
    <n v="31609"/>
    <s v="RESILIENCE"/>
    <s v="02"/>
    <s v="RESILIENCE (ECO)"/>
    <n v="1"/>
    <s v="01S1"/>
    <s v="SAINT VIT"/>
    <n v="393"/>
    <n v="78600"/>
    <n v="78600"/>
    <s v=""/>
    <m/>
  </r>
  <r>
    <d v="2021-06-02T00:00:00"/>
    <x v="59"/>
    <x v="47"/>
    <s v="3368955662825"/>
    <s v="ECONOMAT"/>
    <n v="31609"/>
    <s v="RESILIENCE"/>
    <s v="02"/>
    <s v="RESILIENCE (ECO)"/>
    <n v="1"/>
    <s v="01V6"/>
    <s v="Vendargues V6"/>
    <n v="899"/>
    <n v="1798"/>
    <n v="179800"/>
    <s v=""/>
    <m/>
  </r>
  <r>
    <d v="2021-06-02T00:00:00"/>
    <x v="60"/>
    <x v="16"/>
    <s v="8411114088174"/>
    <s v="ECONOMAT"/>
    <n v="26771"/>
    <s v="AIR-VAL INTERNATIONAL SA"/>
    <s v="03"/>
    <s v="AIR-VAL INTERNATIONAL ECO"/>
    <n v="15"/>
    <s v="01H1"/>
    <s v="CLERMONT L HERAULT"/>
    <n v="32550"/>
    <n v="130200"/>
    <n v="65100"/>
    <s v=""/>
    <m/>
  </r>
  <r>
    <d v="2021-06-02T00:00:00"/>
    <x v="61"/>
    <x v="23"/>
    <s v="3701400800814"/>
    <s v="ECONOMAT"/>
    <n v="31508"/>
    <s v="ANTHEO FILIALE TEXALLIANCE"/>
    <s v="01"/>
    <s v="ANTHEO FILIALE TEXALLIANC"/>
    <n v="20"/>
    <s v="01H1"/>
    <s v="CLERMONT L HERAULT"/>
    <n v="120"/>
    <n v="658.8"/>
    <n v="240"/>
    <s v=""/>
    <m/>
  </r>
  <r>
    <d v="2021-06-02T00:00:00"/>
    <x v="62"/>
    <x v="21"/>
    <s v="3490570201377"/>
    <s v="ECONOMAT"/>
    <n v="29516"/>
    <s v="CHIMINOVE"/>
    <s v="03"/>
    <s v="CHIMINOVE (ECO)"/>
    <n v="9"/>
    <s v="01V6"/>
    <s v="Vendargues V6"/>
    <n v="9"/>
    <n v="72"/>
    <n v="36"/>
    <s v=""/>
    <m/>
  </r>
  <r>
    <d v="2021-06-02T00:00:00"/>
    <x v="63"/>
    <x v="4"/>
    <s v="6972909410041"/>
    <s v="BEAUTE SANTE"/>
    <n v="31891"/>
    <s v="VINOVINIA"/>
    <s v="01"/>
    <s v="VINOVINIA"/>
    <n v="40"/>
    <s v="01S1"/>
    <s v="SAINT VIT"/>
    <n v="68280"/>
    <n v="350959.2"/>
    <n v="129049.2"/>
    <s v=""/>
    <m/>
  </r>
  <r>
    <d v="2021-06-02T00:00:00"/>
    <x v="64"/>
    <x v="48"/>
    <s v="3294680002776"/>
    <s v="BEAUTE SANTE"/>
    <n v="24247"/>
    <s v="LEMOINE FRANCE SAS"/>
    <s v="01"/>
    <s v="LEMOINE FRANCE SAS"/>
    <n v="12"/>
    <s v="0113"/>
    <s v="HAUTE FORET"/>
    <n v="12408"/>
    <n v="34742.400000000001"/>
    <n v="34866.480000000003"/>
    <s v=""/>
    <m/>
  </r>
  <r>
    <d v="2021-06-02T00:00:00"/>
    <x v="64"/>
    <x v="48"/>
    <s v="3294680002776"/>
    <s v="BEAUTE SANTE"/>
    <n v="24247"/>
    <s v="LEMOINE FRANCE SAS"/>
    <s v="01"/>
    <s v="LEMOINE FRANCE SAS"/>
    <n v="12"/>
    <s v="01V6"/>
    <s v="Vendargues V6"/>
    <n v="3636"/>
    <n v="10544.4"/>
    <n v="10217.16"/>
    <s v=""/>
    <m/>
  </r>
  <r>
    <m/>
    <x v="65"/>
    <x v="49"/>
    <m/>
    <m/>
    <m/>
    <m/>
    <m/>
    <m/>
    <m/>
    <m/>
    <m/>
    <m/>
    <m/>
    <m/>
    <s v=""/>
    <m/>
  </r>
  <r>
    <m/>
    <x v="65"/>
    <x v="49"/>
    <m/>
    <m/>
    <m/>
    <m/>
    <m/>
    <m/>
    <m/>
    <m/>
    <m/>
    <m/>
    <m/>
    <m/>
    <s v=""/>
    <m/>
  </r>
  <r>
    <m/>
    <x v="65"/>
    <x v="49"/>
    <m/>
    <m/>
    <m/>
    <m/>
    <m/>
    <m/>
    <m/>
    <m/>
    <m/>
    <m/>
    <m/>
    <m/>
    <s v=""/>
    <m/>
  </r>
  <r>
    <m/>
    <x v="65"/>
    <x v="49"/>
    <m/>
    <m/>
    <m/>
    <m/>
    <m/>
    <m/>
    <m/>
    <m/>
    <m/>
    <m/>
    <m/>
    <m/>
    <s v="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2" cacheId="2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>
  <location ref="A3:C70" firstHeaderRow="0" firstDataRow="1" firstDataCol="1"/>
  <pivotFields count="17">
    <pivotField showAll="0"/>
    <pivotField axis="axisRow" showAll="0" sortType="descending">
      <items count="67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>
      <items count="51">
        <item x="13"/>
        <item x="29"/>
        <item x="19"/>
        <item x="6"/>
        <item x="7"/>
        <item x="15"/>
        <item x="14"/>
        <item x="24"/>
        <item x="16"/>
        <item x="35"/>
        <item x="26"/>
        <item x="36"/>
        <item x="11"/>
        <item x="9"/>
        <item x="8"/>
        <item x="10"/>
        <item x="22"/>
        <item x="30"/>
        <item x="34"/>
        <item x="28"/>
        <item x="20"/>
        <item x="45"/>
        <item x="3"/>
        <item x="40"/>
        <item x="37"/>
        <item x="12"/>
        <item x="27"/>
        <item x="44"/>
        <item x="33"/>
        <item x="38"/>
        <item x="42"/>
        <item x="39"/>
        <item x="17"/>
        <item x="5"/>
        <item x="43"/>
        <item x="41"/>
        <item x="48"/>
        <item x="4"/>
        <item x="0"/>
        <item x="2"/>
        <item x="47"/>
        <item x="25"/>
        <item x="18"/>
        <item x="46"/>
        <item x="21"/>
        <item x="23"/>
        <item x="31"/>
        <item x="32"/>
        <item x="1"/>
        <item x="4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dataField="1" showAll="0"/>
    <pivotField showAll="0"/>
    <pivotField showAll="0"/>
    <pivotField showAll="0"/>
  </pivotFields>
  <rowFields count="1">
    <field x="1"/>
  </rowFields>
  <rowItems count="67">
    <i>
      <x v="56"/>
    </i>
    <i>
      <x v="44"/>
    </i>
    <i>
      <x v="39"/>
    </i>
    <i>
      <x v="49"/>
    </i>
    <i>
      <x v="33"/>
    </i>
    <i>
      <x v="21"/>
    </i>
    <i>
      <x v="50"/>
    </i>
    <i>
      <x v="7"/>
    </i>
    <i>
      <x v="43"/>
    </i>
    <i>
      <x v="28"/>
    </i>
    <i>
      <x v="22"/>
    </i>
    <i>
      <x v="25"/>
    </i>
    <i>
      <x v="34"/>
    </i>
    <i>
      <x v="29"/>
    </i>
    <i>
      <x v="63"/>
    </i>
    <i>
      <x v="18"/>
    </i>
    <i>
      <x/>
    </i>
    <i>
      <x v="42"/>
    </i>
    <i>
      <x v="38"/>
    </i>
    <i>
      <x v="5"/>
    </i>
    <i>
      <x v="41"/>
    </i>
    <i>
      <x v="35"/>
    </i>
    <i>
      <x v="26"/>
    </i>
    <i>
      <x v="17"/>
    </i>
    <i>
      <x v="19"/>
    </i>
    <i>
      <x v="60"/>
    </i>
    <i>
      <x v="31"/>
    </i>
    <i>
      <x v="52"/>
    </i>
    <i>
      <x v="45"/>
    </i>
    <i>
      <x v="4"/>
    </i>
    <i>
      <x v="53"/>
    </i>
    <i>
      <x v="59"/>
    </i>
    <i>
      <x v="36"/>
    </i>
    <i>
      <x v="37"/>
    </i>
    <i>
      <x v="58"/>
    </i>
    <i>
      <x v="48"/>
    </i>
    <i>
      <x v="55"/>
    </i>
    <i>
      <x v="57"/>
    </i>
    <i>
      <x v="24"/>
    </i>
    <i>
      <x v="64"/>
    </i>
    <i>
      <x v="47"/>
    </i>
    <i>
      <x v="32"/>
    </i>
    <i>
      <x v="27"/>
    </i>
    <i>
      <x v="2"/>
    </i>
    <i>
      <x v="51"/>
    </i>
    <i>
      <x v="6"/>
    </i>
    <i>
      <x v="15"/>
    </i>
    <i>
      <x v="1"/>
    </i>
    <i>
      <x v="16"/>
    </i>
    <i>
      <x v="46"/>
    </i>
    <i>
      <x v="23"/>
    </i>
    <i>
      <x v="14"/>
    </i>
    <i>
      <x v="54"/>
    </i>
    <i>
      <x v="12"/>
    </i>
    <i>
      <x v="11"/>
    </i>
    <i>
      <x v="40"/>
    </i>
    <i>
      <x v="9"/>
    </i>
    <i>
      <x v="10"/>
    </i>
    <i>
      <x v="30"/>
    </i>
    <i>
      <x v="8"/>
    </i>
    <i>
      <x v="61"/>
    </i>
    <i>
      <x v="20"/>
    </i>
    <i>
      <x v="62"/>
    </i>
    <i>
      <x v="13"/>
    </i>
    <i>
      <x v="3"/>
    </i>
    <i>
      <x v="65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Qte Stock UVC" fld="12" baseField="0" baseItem="0"/>
    <dataField name="Somme de Montant HT Stock Total PRMP" fld="13" baseField="0" baseItem="0"/>
  </dataFields>
  <formats count="2">
    <format dxfId="21">
      <pivotArea outline="0" collapsedLevelsAreSubtotals="1" fieldPosition="0"/>
    </format>
    <format dxfId="2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eau croisé dynamique1" cacheId="1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compact="0" compactData="0" gridDropZones="1" multipleFieldFilters="0">
  <location ref="S3:U121" firstHeaderRow="2" firstDataRow="2" firstDataCol="2"/>
  <pivotFields count="16">
    <pivotField compact="0" numFmtId="14" outline="0" showAll="0"/>
    <pivotField axis="axisRow" compact="0" outline="0" showAll="0" defaultSubtotal="0">
      <items count="6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</items>
    </pivotField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measureFilter="1" sortType="descending">
      <items count="9">
        <item x="6"/>
        <item x="0"/>
        <item x="7"/>
        <item x="4"/>
        <item x="5"/>
        <item x="1"/>
        <item x="3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numFmtId="37" outline="0" showAll="0"/>
    <pivotField compact="0" numFmtId="4" outline="0" showAll="0"/>
    <pivotField compact="0" numFmtId="37" outline="0" showAll="0"/>
  </pivotFields>
  <rowFields count="2">
    <field x="1"/>
    <field x="12"/>
  </rowFields>
  <rowItems count="117">
    <i>
      <x/>
      <x v="5"/>
    </i>
    <i r="1">
      <x v="7"/>
    </i>
    <i r="1">
      <x v="1"/>
    </i>
    <i>
      <x v="1"/>
      <x v="5"/>
    </i>
    <i>
      <x v="2"/>
      <x v="5"/>
    </i>
    <i>
      <x v="4"/>
      <x v="1"/>
    </i>
    <i r="1">
      <x v="7"/>
    </i>
    <i>
      <x v="5"/>
      <x v="1"/>
    </i>
    <i>
      <x v="6"/>
      <x v="1"/>
    </i>
    <i r="1">
      <x v="7"/>
    </i>
    <i>
      <x v="7"/>
      <x v="1"/>
    </i>
    <i r="1">
      <x v="7"/>
    </i>
    <i r="1">
      <x v="5"/>
    </i>
    <i>
      <x v="8"/>
      <x v="5"/>
    </i>
    <i>
      <x v="9"/>
      <x v="5"/>
    </i>
    <i>
      <x v="10"/>
      <x v="3"/>
    </i>
    <i>
      <x v="11"/>
      <x v="5"/>
    </i>
    <i>
      <x v="12"/>
      <x v="5"/>
    </i>
    <i>
      <x v="15"/>
      <x v="3"/>
    </i>
    <i r="1">
      <x v="5"/>
    </i>
    <i>
      <x v="16"/>
      <x v="3"/>
    </i>
    <i>
      <x v="17"/>
      <x v="1"/>
    </i>
    <i r="1">
      <x v="5"/>
    </i>
    <i>
      <x v="18"/>
      <x v="3"/>
    </i>
    <i r="1">
      <x v="5"/>
    </i>
    <i r="1">
      <x v="7"/>
    </i>
    <i>
      <x v="19"/>
      <x v="3"/>
    </i>
    <i>
      <x v="20"/>
      <x v="3"/>
    </i>
    <i>
      <x v="21"/>
      <x v="3"/>
    </i>
    <i r="1">
      <x v="5"/>
    </i>
    <i r="1">
      <x v="7"/>
    </i>
    <i>
      <x v="22"/>
      <x v="3"/>
    </i>
    <i r="1">
      <x v="5"/>
    </i>
    <i>
      <x v="23"/>
      <x v="5"/>
    </i>
    <i>
      <x v="24"/>
      <x v="3"/>
    </i>
    <i r="1">
      <x v="5"/>
    </i>
    <i r="1">
      <x v="7"/>
    </i>
    <i>
      <x v="25"/>
      <x v="3"/>
    </i>
    <i r="1">
      <x v="5"/>
    </i>
    <i r="1">
      <x/>
    </i>
    <i r="1">
      <x v="2"/>
    </i>
    <i r="1">
      <x v="4"/>
    </i>
    <i>
      <x v="26"/>
      <x v="3"/>
    </i>
    <i r="1">
      <x v="7"/>
    </i>
    <i r="1">
      <x v="5"/>
    </i>
    <i>
      <x v="27"/>
      <x v="7"/>
    </i>
    <i r="1">
      <x v="5"/>
    </i>
    <i>
      <x v="28"/>
      <x v="3"/>
    </i>
    <i r="1">
      <x/>
    </i>
    <i r="1">
      <x v="2"/>
    </i>
    <i r="1">
      <x v="4"/>
    </i>
    <i r="1">
      <x v="5"/>
    </i>
    <i>
      <x v="29"/>
      <x v="3"/>
    </i>
    <i r="1">
      <x v="5"/>
    </i>
    <i>
      <x v="30"/>
      <x v="3"/>
    </i>
    <i>
      <x v="31"/>
      <x v="3"/>
    </i>
    <i r="1">
      <x v="5"/>
    </i>
    <i r="1">
      <x v="7"/>
    </i>
    <i>
      <x v="32"/>
      <x v="5"/>
    </i>
    <i>
      <x v="33"/>
      <x v="1"/>
    </i>
    <i r="1">
      <x v="7"/>
    </i>
    <i r="1">
      <x v="5"/>
    </i>
    <i>
      <x v="34"/>
      <x v="3"/>
    </i>
    <i r="1">
      <x v="5"/>
    </i>
    <i r="1">
      <x/>
    </i>
    <i r="1">
      <x v="2"/>
    </i>
    <i r="1">
      <x v="4"/>
    </i>
    <i>
      <x v="35"/>
      <x v="1"/>
    </i>
    <i>
      <x v="36"/>
      <x v="7"/>
    </i>
    <i r="1">
      <x v="1"/>
    </i>
    <i>
      <x v="37"/>
      <x v="1"/>
    </i>
    <i r="1">
      <x v="5"/>
    </i>
    <i r="1">
      <x v="7"/>
    </i>
    <i>
      <x v="38"/>
      <x v="1"/>
    </i>
    <i r="1">
      <x v="5"/>
    </i>
    <i r="1">
      <x v="7"/>
    </i>
    <i>
      <x v="39"/>
      <x v="3"/>
    </i>
    <i>
      <x v="40"/>
      <x v="1"/>
    </i>
    <i>
      <x v="41"/>
      <x v="1"/>
    </i>
    <i r="1">
      <x v="7"/>
    </i>
    <i r="1">
      <x v="5"/>
    </i>
    <i>
      <x v="42"/>
      <x v="5"/>
    </i>
    <i r="1">
      <x v="1"/>
    </i>
    <i r="1">
      <x v="7"/>
    </i>
    <i r="1">
      <x v="6"/>
    </i>
    <i>
      <x v="43"/>
      <x v="3"/>
    </i>
    <i r="1">
      <x v="5"/>
    </i>
    <i r="1">
      <x v="2"/>
    </i>
    <i r="1">
      <x v="7"/>
    </i>
    <i r="1">
      <x/>
    </i>
    <i r="1">
      <x v="4"/>
    </i>
    <i>
      <x v="44"/>
      <x v="3"/>
    </i>
    <i>
      <x v="45"/>
      <x v="3"/>
    </i>
    <i>
      <x v="46"/>
      <x v="5"/>
    </i>
    <i>
      <x v="47"/>
      <x v="5"/>
    </i>
    <i r="1">
      <x v="7"/>
    </i>
    <i>
      <x v="48"/>
      <x v="5"/>
    </i>
    <i>
      <x v="49"/>
      <x v="3"/>
    </i>
    <i>
      <x v="50"/>
      <x v="3"/>
    </i>
    <i>
      <x v="51"/>
      <x v="5"/>
    </i>
    <i>
      <x v="52"/>
      <x v="5"/>
    </i>
    <i>
      <x v="53"/>
      <x v="3"/>
    </i>
    <i>
      <x v="54"/>
      <x v="3"/>
    </i>
    <i>
      <x v="55"/>
      <x v="3"/>
    </i>
    <i>
      <x v="56"/>
      <x v="3"/>
    </i>
    <i>
      <x v="57"/>
      <x v="7"/>
    </i>
    <i>
      <x v="58"/>
      <x v="7"/>
    </i>
    <i r="1">
      <x v="5"/>
    </i>
    <i>
      <x v="59"/>
      <x v="3"/>
    </i>
    <i r="1">
      <x v="7"/>
    </i>
    <i r="1">
      <x v="5"/>
    </i>
    <i>
      <x v="60"/>
      <x/>
    </i>
    <i>
      <x v="61"/>
      <x/>
    </i>
    <i>
      <x v="63"/>
      <x v="5"/>
    </i>
    <i>
      <x v="64"/>
      <x v="1"/>
    </i>
    <i r="1">
      <x v="7"/>
    </i>
    <i t="grand">
      <x/>
    </i>
  </rowItems>
  <colItems count="1">
    <i/>
  </colItems>
  <dataFields count="1">
    <dataField name="Somme de Qte Stock UVC" fld="13" baseField="0" baseItem="0"/>
  </dataFields>
  <pivotTableStyleInfo name="PivotStyleLight16" showRowHeaders="1" showColHeaders="1" showRowStripes="0" showColStripes="0" showLastColumn="1"/>
  <filters count="1">
    <filter fld="12" type="valueGreaterThan" evalOrder="-1" id="1" iMeasureFld="0">
      <autoFilter ref="A1">
        <filterColumn colId="0">
          <customFilters>
            <customFilter operator="greaterThan" val="10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compact="0" compactData="0" gridDropZones="1" multipleFieldFilters="0">
  <location ref="A3:F34" firstHeaderRow="1" firstDataRow="2" firstDataCol="4"/>
  <pivotFields count="15">
    <pivotField axis="axisRow" compact="0" outline="0" showAll="0" sortType="descending" defaultSubtotal="0">
      <items count="29">
        <item x="13"/>
        <item x="12"/>
        <item x="19"/>
        <item x="0"/>
        <item x="4"/>
        <item x="3"/>
        <item x="6"/>
        <item x="23"/>
        <item x="24"/>
        <item x="2"/>
        <item x="17"/>
        <item x="25"/>
        <item x="14"/>
        <item x="27"/>
        <item x="5"/>
        <item x="10"/>
        <item x="21"/>
        <item x="16"/>
        <item x="1"/>
        <item x="8"/>
        <item x="11"/>
        <item x="18"/>
        <item x="9"/>
        <item x="20"/>
        <item x="15"/>
        <item x="22"/>
        <item x="7"/>
        <item x="28"/>
        <item x="26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compact="0" outline="0" showAll="0" defaultSubtota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</items>
    </pivotField>
    <pivotField axis="axisRow" compact="0" outline="0" showAll="0" sortType="ascending" defaultSubtotal="0">
      <items count="21">
        <item x="17"/>
        <item x="8"/>
        <item x="7"/>
        <item x="3"/>
        <item x="19"/>
        <item x="2"/>
        <item x="10"/>
        <item x="18"/>
        <item x="20"/>
        <item x="1"/>
        <item x="16"/>
        <item x="15"/>
        <item x="11"/>
        <item x="9"/>
        <item x="14"/>
        <item x="0"/>
        <item x="5"/>
        <item x="4"/>
        <item x="13"/>
        <item x="12"/>
        <item x="6"/>
      </items>
    </pivotField>
    <pivotField compact="0" outline="0" showAll="0"/>
    <pivotField compact="0" outline="0" showAll="0"/>
    <pivotField compact="0" outline="0" showAll="0">
      <items count="15">
        <item x="11"/>
        <item x="3"/>
        <item x="7"/>
        <item x="9"/>
        <item x="4"/>
        <item x="2"/>
        <item x="10"/>
        <item x="13"/>
        <item x="12"/>
        <item x="8"/>
        <item x="1"/>
        <item x="0"/>
        <item x="6"/>
        <item x="5"/>
        <item t="default"/>
      </items>
    </pivotField>
    <pivotField compact="0" outline="0" showAll="0"/>
    <pivotField compact="0" outline="0" showAll="0"/>
    <pivotField axis="axisRow" compact="0" outline="0" showAll="0" sortType="ascending">
      <items count="16">
        <item x="4"/>
        <item x="5"/>
        <item x="1"/>
        <item x="0"/>
        <item x="14"/>
        <item x="7"/>
        <item x="11"/>
        <item x="9"/>
        <item x="12"/>
        <item x="2"/>
        <item x="10"/>
        <item x="3"/>
        <item x="8"/>
        <item x="6"/>
        <item x="13"/>
        <item t="default"/>
      </items>
    </pivotField>
    <pivotField compact="0" outline="0" showAll="0"/>
    <pivotField compact="0" outline="0" showAll="0"/>
    <pivotField compact="0" outline="0" showAll="0"/>
    <pivotField compact="0" numFmtId="165" outline="0" showAll="0"/>
    <pivotField dataField="1" compact="0" numFmtId="3" outline="0" showAll="0"/>
    <pivotField dataField="1" compact="0" numFmtId="3" outline="0" showAll="0"/>
  </pivotFields>
  <rowFields count="4">
    <field x="0"/>
    <field x="2"/>
    <field x="1"/>
    <field x="8"/>
  </rowFields>
  <rowItems count="30">
    <i>
      <x v="16"/>
      <x v="10"/>
      <x v="17"/>
      <x v="10"/>
    </i>
    <i>
      <x v="6"/>
      <x v="17"/>
      <x v="6"/>
      <x v="1"/>
    </i>
    <i>
      <x v="20"/>
      <x v="1"/>
      <x v="9"/>
      <x v="12"/>
    </i>
    <i>
      <x v="21"/>
      <x v="14"/>
      <x v="15"/>
      <x v="6"/>
    </i>
    <i>
      <x v="10"/>
      <x v="18"/>
      <x v="14"/>
      <x v="3"/>
    </i>
    <i>
      <x v="13"/>
      <x v="8"/>
      <x v="21"/>
      <x v="3"/>
    </i>
    <i>
      <x v="17"/>
      <x v="19"/>
      <x v="13"/>
      <x v="3"/>
    </i>
    <i>
      <x v="19"/>
      <x v="20"/>
      <x v="7"/>
      <x v="13"/>
    </i>
    <i>
      <x v="14"/>
      <x v="16"/>
      <x v="5"/>
      <x v="1"/>
    </i>
    <i>
      <x v="25"/>
      <x v="10"/>
      <x v="17"/>
      <x v="10"/>
    </i>
    <i>
      <x v="2"/>
      <x v="11"/>
      <x v="16"/>
      <x v="10"/>
    </i>
    <i>
      <x v="18"/>
      <x v="9"/>
      <x v="1"/>
      <x v="2"/>
    </i>
    <i>
      <x v="7"/>
      <x/>
      <x v="18"/>
      <x v="8"/>
    </i>
    <i>
      <x v="3"/>
      <x v="15"/>
      <x/>
      <x v="3"/>
    </i>
    <i>
      <x v="5"/>
      <x v="3"/>
      <x v="3"/>
      <x v="11"/>
    </i>
    <i>
      <x v="4"/>
      <x v="17"/>
      <x v="4"/>
      <x/>
    </i>
    <i>
      <x v="12"/>
      <x v="12"/>
      <x v="12"/>
      <x v="10"/>
    </i>
    <i>
      <x v="26"/>
      <x v="17"/>
      <x v="6"/>
      <x v="1"/>
    </i>
    <i>
      <x v="23"/>
      <x v="11"/>
      <x v="16"/>
      <x v="10"/>
    </i>
    <i>
      <x v="11"/>
      <x v="4"/>
      <x v="20"/>
      <x v="4"/>
    </i>
    <i>
      <x v="24"/>
      <x v="12"/>
      <x v="12"/>
      <x v="10"/>
    </i>
    <i>
      <x v="15"/>
      <x v="2"/>
      <x v="8"/>
      <x v="5"/>
    </i>
    <i>
      <x v="22"/>
      <x v="20"/>
      <x v="7"/>
      <x v="13"/>
    </i>
    <i>
      <x v="9"/>
      <x v="5"/>
      <x v="2"/>
      <x v="9"/>
    </i>
    <i>
      <x v="8"/>
      <x v="7"/>
      <x v="19"/>
      <x v="14"/>
    </i>
    <i>
      <x/>
      <x v="6"/>
      <x v="11"/>
      <x v="9"/>
    </i>
    <i>
      <x v="27"/>
      <x v="8"/>
      <x v="21"/>
      <x v="3"/>
    </i>
    <i>
      <x v="1"/>
      <x v="13"/>
      <x v="10"/>
      <x v="7"/>
    </i>
    <i>
      <x v="28"/>
      <x v="4"/>
      <x v="20"/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Qte Stock UVC" fld="13" baseField="0" baseItem="0" numFmtId="3"/>
    <dataField name="Somme de LITRES" fld="14" baseField="0" baseItem="0"/>
  </dataFields>
  <formats count="19">
    <format dxfId="18">
      <pivotArea collapsedLevelsAreSubtotals="1" fieldPosition="0">
        <references count="1">
          <reference field="0" count="25"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</reference>
        </references>
      </pivotArea>
    </format>
    <format dxfId="17">
      <pivotArea outline="0" collapsedLevelsAreSubtotals="1" fieldPosition="0"/>
    </format>
    <format dxfId="16">
      <pivotArea dataOnly="0" labelOnly="1" outline="0" fieldPosition="0">
        <references count="4">
          <reference field="0" count="1" selected="0">
            <x v="25"/>
          </reference>
          <reference field="1" count="1" selected="0">
            <x v="17"/>
          </reference>
          <reference field="2" count="1" selected="0">
            <x v="10"/>
          </reference>
          <reference field="8" count="1">
            <x v="10"/>
          </reference>
        </references>
      </pivotArea>
    </format>
    <format dxfId="15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6"/>
          </reference>
          <reference field="2" count="1" selected="0">
            <x v="11"/>
          </reference>
          <reference field="8" count="1">
            <x v="10"/>
          </reference>
        </references>
      </pivotArea>
    </format>
    <format dxfId="14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1"/>
          </reference>
          <reference field="2" count="1" selected="0">
            <x v="9"/>
          </reference>
          <reference field="8" count="1">
            <x v="2"/>
          </reference>
        </references>
      </pivotArea>
    </format>
    <format dxfId="13">
      <pivotArea dataOnly="0" labelOnly="1" outline="0" fieldPosition="0">
        <references count="4">
          <reference field="0" count="1" selected="0">
            <x v="16"/>
          </reference>
          <reference field="1" count="1" selected="0">
            <x v="17"/>
          </reference>
          <reference field="2" count="1" selected="0">
            <x v="10"/>
          </reference>
          <reference field="8" count="1">
            <x v="10"/>
          </reference>
        </references>
      </pivotArea>
    </format>
    <format dxfId="12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2"/>
          </reference>
          <reference field="2" count="1" selected="0">
            <x v="12"/>
          </reference>
          <reference field="8" count="1">
            <x v="10"/>
          </reference>
        </references>
      </pivotArea>
    </format>
    <format dxfId="11">
      <pivotArea dataOnly="0" labelOnly="1" outline="0" fieldPosition="0">
        <references count="4">
          <reference field="0" count="1" selected="0">
            <x v="23"/>
          </reference>
          <reference field="1" count="1" selected="0">
            <x v="16"/>
          </reference>
          <reference field="2" count="1" selected="0">
            <x v="11"/>
          </reference>
          <reference field="8" count="1">
            <x v="10"/>
          </reference>
        </references>
      </pivotArea>
    </format>
    <format dxfId="10">
      <pivotArea dataOnly="0" labelOnly="1" outline="0" fieldPosition="0">
        <references count="4">
          <reference field="0" count="1" selected="0">
            <x v="24"/>
          </reference>
          <reference field="1" count="1" selected="0">
            <x v="12"/>
          </reference>
          <reference field="2" count="1" selected="0">
            <x v="12"/>
          </reference>
          <reference field="8" count="1">
            <x v="10"/>
          </reference>
        </references>
      </pivotArea>
    </format>
    <format dxfId="9">
      <pivotArea dataOnly="0" labelOnly="1" outline="0" fieldPosition="0">
        <references count="4">
          <reference field="0" count="1" selected="0">
            <x v="22"/>
          </reference>
          <reference field="1" count="1" selected="0">
            <x v="7"/>
          </reference>
          <reference field="2" count="1" selected="0">
            <x v="20"/>
          </reference>
          <reference field="8" count="1">
            <x v="13"/>
          </reference>
        </references>
      </pivotArea>
    </format>
    <format dxfId="8">
      <pivotArea dataOnly="0" labelOnly="1" outline="0" fieldPosition="0">
        <references count="4">
          <reference field="0" count="1" selected="0">
            <x v="16"/>
          </reference>
          <reference field="1" count="1" selected="0">
            <x v="17"/>
          </reference>
          <reference field="2" count="1" selected="0">
            <x v="10"/>
          </reference>
          <reference field="8" count="1">
            <x v="10"/>
          </reference>
        </references>
      </pivotArea>
    </format>
    <format dxfId="7">
      <pivotArea dataOnly="0" labelOnly="1" outline="0" fieldPosition="0">
        <references count="4">
          <reference field="0" count="1" selected="0">
            <x v="25"/>
          </reference>
          <reference field="1" count="1" selected="0">
            <x v="17"/>
          </reference>
          <reference field="2" count="1" selected="0">
            <x v="10"/>
          </reference>
          <reference field="8" count="1">
            <x v="10"/>
          </reference>
        </references>
      </pivotArea>
    </format>
    <format dxfId="6">
      <pivotArea dataOnly="0" labelOnly="1" outline="0" fieldPosition="0">
        <references count="4">
          <reference field="0" count="1" selected="0">
            <x v="2"/>
          </reference>
          <reference field="1" count="1" selected="0">
            <x v="16"/>
          </reference>
          <reference field="2" count="1" selected="0">
            <x v="11"/>
          </reference>
          <reference field="8" count="1">
            <x v="10"/>
          </reference>
        </references>
      </pivotArea>
    </format>
    <format dxfId="5">
      <pivotArea dataOnly="0" labelOnly="1" outline="0" fieldPosition="0">
        <references count="4">
          <reference field="0" count="1" selected="0">
            <x v="18"/>
          </reference>
          <reference field="1" count="1" selected="0">
            <x v="1"/>
          </reference>
          <reference field="2" count="1" selected="0">
            <x v="9"/>
          </reference>
          <reference field="8" count="1">
            <x v="2"/>
          </reference>
        </references>
      </pivotArea>
    </format>
    <format dxfId="4">
      <pivotArea dataOnly="0" labelOnly="1" outline="0" fieldPosition="0">
        <references count="4">
          <reference field="0" count="1" selected="0">
            <x v="12"/>
          </reference>
          <reference field="1" count="1" selected="0">
            <x v="12"/>
          </reference>
          <reference field="2" count="1" selected="0">
            <x v="12"/>
          </reference>
          <reference field="8" count="1">
            <x v="10"/>
          </reference>
        </references>
      </pivotArea>
    </format>
    <format dxfId="3">
      <pivotArea dataOnly="0" labelOnly="1" outline="0" fieldPosition="0">
        <references count="4">
          <reference field="0" count="1" selected="0">
            <x v="23"/>
          </reference>
          <reference field="1" count="1" selected="0">
            <x v="16"/>
          </reference>
          <reference field="2" count="1" selected="0">
            <x v="11"/>
          </reference>
          <reference field="8" count="1">
            <x v="10"/>
          </reference>
        </references>
      </pivotArea>
    </format>
    <format dxfId="2">
      <pivotArea dataOnly="0" labelOnly="1" outline="0" fieldPosition="0">
        <references count="4">
          <reference field="0" count="1" selected="0">
            <x v="24"/>
          </reference>
          <reference field="1" count="1" selected="0">
            <x v="12"/>
          </reference>
          <reference field="2" count="1" selected="0">
            <x v="12"/>
          </reference>
          <reference field="8" count="1">
            <x v="10"/>
          </reference>
        </references>
      </pivotArea>
    </format>
    <format dxfId="1">
      <pivotArea dataOnly="0" labelOnly="1" outline="0" fieldPosition="0">
        <references count="4">
          <reference field="0" count="1" selected="0">
            <x v="22"/>
          </reference>
          <reference field="1" count="1" selected="0">
            <x v="7"/>
          </reference>
          <reference field="2" count="1" selected="0">
            <x v="20"/>
          </reference>
          <reference field="8" count="1">
            <x v="13"/>
          </reference>
        </references>
      </pivotArea>
    </format>
    <format dxfId="0">
      <pivotArea dataOnly="0" labelOnly="1" outline="0" fieldPosition="0">
        <references count="4">
          <reference field="0" count="1" selected="0">
            <x v="19"/>
          </reference>
          <reference field="1" count="1" selected="0">
            <x v="7"/>
          </reference>
          <reference field="2" count="1" selected="0">
            <x v="20"/>
          </reference>
          <reference field="8" count="1">
            <x v="1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01.ee/en/product/1532119" TargetMode="External"/><Relationship Id="rId2" Type="http://schemas.openxmlformats.org/officeDocument/2006/relationships/hyperlink" Target="https://www.01.ee/en/product/1532119" TargetMode="External"/><Relationship Id="rId1" Type="http://schemas.openxmlformats.org/officeDocument/2006/relationships/hyperlink" Target="https://www.01.ee/en/product/1532119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s://farmaciabarahona.es/botiquin-mascarillas-y-utensilios/air-val-gel-hidroalcoholico-higienizante-de-manos-100ml.html" TargetMode="External"/><Relationship Id="rId4" Type="http://schemas.openxmlformats.org/officeDocument/2006/relationships/hyperlink" Target="https://farmaciabarahona.es/botiquin-mascarillas-y-utensilios/air-val-gel-hidroalcoholico-higienizante-de-manos-100ml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H30"/>
  <sheetViews>
    <sheetView workbookViewId="0">
      <pane ySplit="1" topLeftCell="A2" activePane="bottomLeft" state="frozen"/>
      <selection pane="bottomLeft" activeCell="E27" sqref="E27"/>
    </sheetView>
  </sheetViews>
  <sheetFormatPr defaultColWidth="11.42578125" defaultRowHeight="15" x14ac:dyDescent="0.25"/>
  <cols>
    <col min="1" max="1" width="10.85546875" customWidth="1"/>
    <col min="2" max="2" width="18.140625" customWidth="1"/>
    <col min="3" max="3" width="47.28515625" customWidth="1"/>
    <col min="4" max="4" width="27.7109375" customWidth="1"/>
    <col min="5" max="5" width="29.7109375" customWidth="1"/>
    <col min="6" max="6" width="15.140625" customWidth="1"/>
    <col min="7" max="7" width="30.140625" bestFit="1" customWidth="1"/>
    <col min="8" max="8" width="15.7109375" customWidth="1"/>
  </cols>
  <sheetData>
    <row r="1" spans="1:8" ht="45" x14ac:dyDescent="0.25">
      <c r="A1" s="29" t="s">
        <v>0</v>
      </c>
      <c r="B1" s="29" t="s">
        <v>2</v>
      </c>
      <c r="C1" s="29" t="s">
        <v>1</v>
      </c>
      <c r="D1" s="29" t="s">
        <v>8</v>
      </c>
      <c r="E1" s="29" t="s">
        <v>103</v>
      </c>
      <c r="F1" s="29" t="s">
        <v>117</v>
      </c>
      <c r="G1" s="29" t="s">
        <v>118</v>
      </c>
      <c r="H1" s="29" t="s">
        <v>119</v>
      </c>
    </row>
    <row r="2" spans="1:8" x14ac:dyDescent="0.25">
      <c r="A2">
        <v>5935232</v>
      </c>
      <c r="B2" s="18">
        <v>8411114087887</v>
      </c>
      <c r="C2" t="s">
        <v>55</v>
      </c>
      <c r="D2" t="s">
        <v>58</v>
      </c>
      <c r="E2" t="s">
        <v>104</v>
      </c>
      <c r="F2" s="20" t="s">
        <v>107</v>
      </c>
      <c r="G2" s="20" t="s">
        <v>108</v>
      </c>
      <c r="H2" s="27"/>
    </row>
    <row r="3" spans="1:8" x14ac:dyDescent="0.25">
      <c r="A3">
        <v>5851151</v>
      </c>
      <c r="B3" s="18">
        <v>8411114088174</v>
      </c>
      <c r="C3" t="s">
        <v>49</v>
      </c>
      <c r="D3" t="s">
        <v>53</v>
      </c>
      <c r="E3" t="s">
        <v>104</v>
      </c>
      <c r="F3" s="20" t="s">
        <v>107</v>
      </c>
      <c r="G3" s="20" t="s">
        <v>108</v>
      </c>
      <c r="H3" s="27"/>
    </row>
    <row r="4" spans="1:8" x14ac:dyDescent="0.25">
      <c r="A4">
        <v>5864031</v>
      </c>
      <c r="B4" s="18">
        <v>8411114088174</v>
      </c>
      <c r="C4" t="s">
        <v>59</v>
      </c>
      <c r="D4" t="s">
        <v>58</v>
      </c>
      <c r="E4" t="s">
        <v>104</v>
      </c>
      <c r="F4" s="20"/>
      <c r="G4" s="20"/>
      <c r="H4" s="27"/>
    </row>
    <row r="5" spans="1:8" x14ac:dyDescent="0.25">
      <c r="A5">
        <v>7313415</v>
      </c>
      <c r="B5" s="18">
        <v>8411114088174</v>
      </c>
      <c r="C5" t="s">
        <v>59</v>
      </c>
      <c r="D5" t="s">
        <v>58</v>
      </c>
      <c r="E5" t="s">
        <v>104</v>
      </c>
      <c r="F5" s="20"/>
      <c r="G5" s="20"/>
      <c r="H5" s="27"/>
    </row>
    <row r="6" spans="1:8" x14ac:dyDescent="0.25">
      <c r="A6" s="27">
        <v>5974591</v>
      </c>
      <c r="B6" s="28">
        <v>3760106470622</v>
      </c>
      <c r="C6" s="27" t="s">
        <v>30</v>
      </c>
      <c r="D6" s="27" t="s">
        <v>34</v>
      </c>
      <c r="E6" s="26" t="s">
        <v>102</v>
      </c>
      <c r="F6" s="20"/>
      <c r="G6" s="20" t="s">
        <v>116</v>
      </c>
      <c r="H6" s="27"/>
    </row>
    <row r="7" spans="1:8" x14ac:dyDescent="0.25">
      <c r="A7">
        <v>5927451</v>
      </c>
      <c r="B7" s="18">
        <v>3701400800814</v>
      </c>
      <c r="C7" t="s">
        <v>76</v>
      </c>
      <c r="D7" t="s">
        <v>21</v>
      </c>
      <c r="E7" s="21" t="s">
        <v>106</v>
      </c>
      <c r="F7" s="20" t="s">
        <v>114</v>
      </c>
      <c r="G7" s="20" t="s">
        <v>107</v>
      </c>
      <c r="H7" s="27"/>
    </row>
    <row r="8" spans="1:8" x14ac:dyDescent="0.25">
      <c r="A8">
        <v>7313494</v>
      </c>
      <c r="B8" s="18">
        <v>3701400800814</v>
      </c>
      <c r="C8" t="s">
        <v>76</v>
      </c>
      <c r="D8" t="s">
        <v>21</v>
      </c>
      <c r="E8" t="s">
        <v>109</v>
      </c>
      <c r="F8" s="20"/>
      <c r="G8" s="20"/>
      <c r="H8" s="27"/>
    </row>
    <row r="9" spans="1:8" x14ac:dyDescent="0.25">
      <c r="A9">
        <v>5845132</v>
      </c>
      <c r="B9" s="18">
        <v>8410836220374</v>
      </c>
      <c r="C9" t="s">
        <v>15</v>
      </c>
      <c r="D9" t="s">
        <v>21</v>
      </c>
      <c r="E9" t="s">
        <v>104</v>
      </c>
      <c r="F9" s="20" t="s">
        <v>113</v>
      </c>
      <c r="G9" s="20" t="s">
        <v>107</v>
      </c>
      <c r="H9" s="27"/>
    </row>
    <row r="10" spans="1:8" x14ac:dyDescent="0.25">
      <c r="A10">
        <v>5905050</v>
      </c>
      <c r="B10" s="18">
        <v>8427806069246</v>
      </c>
      <c r="C10" t="s">
        <v>68</v>
      </c>
      <c r="D10" t="s">
        <v>21</v>
      </c>
      <c r="E10" t="s">
        <v>104</v>
      </c>
      <c r="F10" s="20" t="s">
        <v>107</v>
      </c>
      <c r="G10" s="20" t="s">
        <v>115</v>
      </c>
      <c r="H10" s="27"/>
    </row>
    <row r="11" spans="1:8" x14ac:dyDescent="0.25">
      <c r="A11">
        <v>5970731</v>
      </c>
      <c r="B11" s="18">
        <v>8436585483457</v>
      </c>
      <c r="C11" t="s">
        <v>65</v>
      </c>
      <c r="D11" t="s">
        <v>21</v>
      </c>
      <c r="E11" t="s">
        <v>104</v>
      </c>
      <c r="F11" s="20" t="s">
        <v>107</v>
      </c>
      <c r="G11" s="20" t="s">
        <v>108</v>
      </c>
      <c r="H11" s="27"/>
    </row>
    <row r="12" spans="1:8" x14ac:dyDescent="0.25">
      <c r="A12">
        <v>5905313</v>
      </c>
      <c r="B12" s="18">
        <v>3490570201377</v>
      </c>
      <c r="C12" t="s">
        <v>75</v>
      </c>
      <c r="D12" t="s">
        <v>98</v>
      </c>
      <c r="E12" s="21" t="s">
        <v>106</v>
      </c>
      <c r="F12" s="20" t="s">
        <v>107</v>
      </c>
      <c r="G12" s="20" t="s">
        <v>108</v>
      </c>
      <c r="H12" s="27"/>
    </row>
    <row r="13" spans="1:8" x14ac:dyDescent="0.25">
      <c r="A13">
        <v>7315034</v>
      </c>
      <c r="B13" s="18">
        <v>3490570201377</v>
      </c>
      <c r="C13" t="s">
        <v>75</v>
      </c>
      <c r="D13" t="s">
        <v>98</v>
      </c>
      <c r="E13" s="21" t="s">
        <v>106</v>
      </c>
      <c r="F13" s="20"/>
      <c r="G13" s="20"/>
      <c r="H13" s="27"/>
    </row>
    <row r="14" spans="1:8" x14ac:dyDescent="0.25">
      <c r="A14">
        <v>5969435</v>
      </c>
      <c r="B14" s="18">
        <v>3368955662573</v>
      </c>
      <c r="C14" t="s">
        <v>62</v>
      </c>
      <c r="D14" t="s">
        <v>67</v>
      </c>
      <c r="E14" s="21" t="s">
        <v>106</v>
      </c>
      <c r="F14" s="20" t="s">
        <v>107</v>
      </c>
      <c r="G14" s="20" t="s">
        <v>110</v>
      </c>
      <c r="H14" s="27"/>
    </row>
    <row r="15" spans="1:8" x14ac:dyDescent="0.25">
      <c r="A15">
        <v>6021894</v>
      </c>
      <c r="B15" s="18">
        <v>7290014664814</v>
      </c>
      <c r="C15" t="s">
        <v>69</v>
      </c>
      <c r="D15" t="s">
        <v>87</v>
      </c>
      <c r="F15" s="20" t="s">
        <v>107</v>
      </c>
      <c r="G15" s="20" t="s">
        <v>108</v>
      </c>
      <c r="H15" s="27"/>
    </row>
    <row r="16" spans="1:8" x14ac:dyDescent="0.25">
      <c r="A16">
        <v>4172572</v>
      </c>
      <c r="B16" s="18">
        <v>4028163080741</v>
      </c>
      <c r="C16" t="s">
        <v>63</v>
      </c>
      <c r="D16" t="s">
        <v>78</v>
      </c>
      <c r="E16" t="s">
        <v>105</v>
      </c>
      <c r="F16" s="22"/>
      <c r="G16" s="23"/>
      <c r="H16" s="27"/>
    </row>
    <row r="17" spans="1:8" x14ac:dyDescent="0.25">
      <c r="A17">
        <v>5870533</v>
      </c>
      <c r="B17" s="18">
        <v>3140100402780</v>
      </c>
      <c r="C17" t="s">
        <v>70</v>
      </c>
      <c r="D17" t="s">
        <v>92</v>
      </c>
      <c r="E17" s="21" t="s">
        <v>106</v>
      </c>
      <c r="F17" s="20" t="s">
        <v>107</v>
      </c>
      <c r="G17" s="20" t="s">
        <v>111</v>
      </c>
      <c r="H17" s="27"/>
    </row>
    <row r="18" spans="1:8" x14ac:dyDescent="0.25">
      <c r="A18">
        <v>5872530</v>
      </c>
      <c r="B18" s="18">
        <v>3597610222283</v>
      </c>
      <c r="C18" t="s">
        <v>36</v>
      </c>
      <c r="D18" t="s">
        <v>39</v>
      </c>
      <c r="E18" t="s">
        <v>105</v>
      </c>
      <c r="F18" s="20" t="s">
        <v>107</v>
      </c>
      <c r="G18" s="20"/>
      <c r="H18" s="27"/>
    </row>
    <row r="19" spans="1:8" x14ac:dyDescent="0.25">
      <c r="A19">
        <v>3549130</v>
      </c>
      <c r="B19" s="18">
        <v>3597610287114</v>
      </c>
      <c r="C19" t="s">
        <v>64</v>
      </c>
      <c r="D19" t="s">
        <v>39</v>
      </c>
      <c r="E19" t="s">
        <v>105</v>
      </c>
      <c r="F19" s="20" t="s">
        <v>107</v>
      </c>
      <c r="G19" s="20"/>
      <c r="H19" s="27"/>
    </row>
    <row r="20" spans="1:8" x14ac:dyDescent="0.25">
      <c r="A20" s="27">
        <v>5969953</v>
      </c>
      <c r="B20" s="19">
        <v>3760262110882</v>
      </c>
      <c r="C20" s="27" t="s">
        <v>54</v>
      </c>
      <c r="D20" s="27" t="s">
        <v>82</v>
      </c>
      <c r="E20" s="26" t="s">
        <v>102</v>
      </c>
      <c r="F20" s="20" t="s">
        <v>107</v>
      </c>
      <c r="G20" s="20"/>
      <c r="H20" s="27"/>
    </row>
    <row r="21" spans="1:8" x14ac:dyDescent="0.25">
      <c r="A21" s="27">
        <v>6128671</v>
      </c>
      <c r="B21" s="19">
        <v>3760262110882</v>
      </c>
      <c r="C21" s="27" t="s">
        <v>54</v>
      </c>
      <c r="D21" s="27" t="s">
        <v>82</v>
      </c>
      <c r="E21" s="26" t="s">
        <v>102</v>
      </c>
      <c r="F21" s="20" t="s">
        <v>107</v>
      </c>
      <c r="G21" s="20"/>
      <c r="H21" s="27"/>
    </row>
    <row r="22" spans="1:8" x14ac:dyDescent="0.25">
      <c r="A22" s="27">
        <v>5839834</v>
      </c>
      <c r="B22" s="19">
        <v>3760262111018</v>
      </c>
      <c r="C22" s="27" t="s">
        <v>48</v>
      </c>
      <c r="D22" s="27" t="s">
        <v>82</v>
      </c>
      <c r="E22" s="26" t="s">
        <v>102</v>
      </c>
      <c r="F22" s="20" t="s">
        <v>107</v>
      </c>
      <c r="G22" s="20"/>
      <c r="H22" s="27"/>
    </row>
    <row r="23" spans="1:8" x14ac:dyDescent="0.25">
      <c r="A23" s="27">
        <v>6068631</v>
      </c>
      <c r="B23" s="19">
        <v>3760262111018</v>
      </c>
      <c r="C23" s="27" t="s">
        <v>48</v>
      </c>
      <c r="D23" s="27" t="s">
        <v>82</v>
      </c>
      <c r="E23" s="26" t="s">
        <v>102</v>
      </c>
      <c r="F23" s="20" t="s">
        <v>107</v>
      </c>
      <c r="G23" s="20"/>
      <c r="H23" s="27"/>
    </row>
    <row r="24" spans="1:8" x14ac:dyDescent="0.25">
      <c r="A24" s="27">
        <v>5920151</v>
      </c>
      <c r="B24" s="19">
        <v>3760262111049</v>
      </c>
      <c r="C24" s="27" t="s">
        <v>42</v>
      </c>
      <c r="D24" s="27" t="s">
        <v>82</v>
      </c>
      <c r="E24" s="26" t="s">
        <v>102</v>
      </c>
      <c r="F24" s="20" t="s">
        <v>107</v>
      </c>
      <c r="G24" s="20"/>
      <c r="H24" s="27"/>
    </row>
    <row r="25" spans="1:8" x14ac:dyDescent="0.25">
      <c r="A25" s="27">
        <v>6128591</v>
      </c>
      <c r="B25" s="19">
        <v>3760262111049</v>
      </c>
      <c r="C25" s="27" t="s">
        <v>42</v>
      </c>
      <c r="D25" s="27" t="s">
        <v>82</v>
      </c>
      <c r="E25" s="26" t="s">
        <v>102</v>
      </c>
      <c r="F25" s="20" t="s">
        <v>107</v>
      </c>
      <c r="G25" s="20"/>
      <c r="H25" s="27"/>
    </row>
    <row r="26" spans="1:8" x14ac:dyDescent="0.25">
      <c r="A26" s="27">
        <v>5860311</v>
      </c>
      <c r="B26" s="18">
        <v>3368957118689</v>
      </c>
      <c r="C26" s="27" t="s">
        <v>43</v>
      </c>
      <c r="D26" s="27" t="s">
        <v>47</v>
      </c>
      <c r="E26" s="21" t="s">
        <v>106</v>
      </c>
      <c r="F26" s="20" t="s">
        <v>107</v>
      </c>
      <c r="G26" s="20" t="s">
        <v>112</v>
      </c>
      <c r="H26" s="27"/>
    </row>
    <row r="27" spans="1:8" x14ac:dyDescent="0.25">
      <c r="A27" s="27">
        <v>6003833</v>
      </c>
      <c r="B27" s="18">
        <v>3179630012268</v>
      </c>
      <c r="C27" s="27" t="s">
        <v>41</v>
      </c>
      <c r="D27" s="27" t="s">
        <v>73</v>
      </c>
      <c r="E27" s="24" t="s">
        <v>105</v>
      </c>
      <c r="F27" s="20" t="s">
        <v>107</v>
      </c>
      <c r="G27" s="20"/>
      <c r="H27" s="27"/>
    </row>
    <row r="28" spans="1:8" x14ac:dyDescent="0.25">
      <c r="A28" s="27">
        <v>5987471</v>
      </c>
      <c r="B28" s="19">
        <v>8682355006061</v>
      </c>
      <c r="C28" s="27" t="s">
        <v>40</v>
      </c>
      <c r="D28" s="27" t="s">
        <v>61</v>
      </c>
      <c r="E28" s="26" t="s">
        <v>102</v>
      </c>
      <c r="F28" s="20" t="s">
        <v>107</v>
      </c>
      <c r="G28" s="20"/>
      <c r="H28" s="27"/>
    </row>
    <row r="29" spans="1:8" x14ac:dyDescent="0.25">
      <c r="A29" s="27">
        <v>6036471</v>
      </c>
      <c r="B29" s="19">
        <v>8682355006061</v>
      </c>
      <c r="C29" s="27" t="s">
        <v>40</v>
      </c>
      <c r="D29" s="27" t="s">
        <v>61</v>
      </c>
      <c r="E29" s="26" t="s">
        <v>102</v>
      </c>
      <c r="F29" s="20" t="s">
        <v>107</v>
      </c>
      <c r="G29" s="20"/>
      <c r="H29" s="27"/>
    </row>
    <row r="30" spans="1:8" x14ac:dyDescent="0.25">
      <c r="A30" s="27">
        <v>5870692</v>
      </c>
      <c r="B30" s="18">
        <v>3700505802822</v>
      </c>
      <c r="C30" s="27" t="s">
        <v>74</v>
      </c>
      <c r="D30" s="27" t="s">
        <v>95</v>
      </c>
      <c r="E30" t="s">
        <v>105</v>
      </c>
      <c r="F30" s="20" t="s">
        <v>107</v>
      </c>
      <c r="G30" s="20" t="s">
        <v>107</v>
      </c>
      <c r="H30" s="27"/>
    </row>
  </sheetData>
  <autoFilter ref="A1:G30"/>
  <sortState ref="A2:E31">
    <sortCondition ref="D2:D31"/>
    <sortCondition ref="B2:B31"/>
  </sortState>
  <conditionalFormatting sqref="B2:B1048576">
    <cfRule type="duplicateValues" dxfId="26" priority="2"/>
  </conditionalFormatting>
  <conditionalFormatting sqref="A1:A1048576">
    <cfRule type="duplicateValues" dxfId="25" priority="1"/>
  </conditionalFormatting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8"/>
  <sheetViews>
    <sheetView workbookViewId="0">
      <pane xSplit="2" topLeftCell="C1" activePane="topRight" state="frozen"/>
      <selection pane="topRight" activeCell="C14" sqref="C14"/>
    </sheetView>
  </sheetViews>
  <sheetFormatPr defaultColWidth="11.42578125" defaultRowHeight="15" x14ac:dyDescent="0.25"/>
  <cols>
    <col min="1" max="1" width="9.42578125" style="10" customWidth="1"/>
    <col min="2" max="2" width="14.85546875" customWidth="1"/>
    <col min="3" max="3" width="49.28515625" customWidth="1"/>
    <col min="4" max="4" width="27.42578125" style="10" customWidth="1"/>
    <col min="5" max="5" width="73.28515625" hidden="1" customWidth="1"/>
    <col min="6" max="6" width="13" customWidth="1"/>
    <col min="7" max="7" width="12.28515625" style="34" customWidth="1"/>
    <col min="8" max="8" width="14" style="10" customWidth="1"/>
    <col min="9" max="9" width="27.42578125" style="10" customWidth="1"/>
    <col min="10" max="10" width="15.42578125" customWidth="1"/>
    <col min="11" max="11" width="15.7109375" style="10" customWidth="1"/>
  </cols>
  <sheetData>
    <row r="1" spans="1:11" x14ac:dyDescent="0.25">
      <c r="E1" s="4"/>
    </row>
    <row r="2" spans="1:11" x14ac:dyDescent="0.25">
      <c r="A2" s="10" t="s">
        <v>79</v>
      </c>
      <c r="E2" s="31"/>
      <c r="G2" s="34" t="s">
        <v>132</v>
      </c>
      <c r="H2" s="10" t="s">
        <v>132</v>
      </c>
      <c r="I2" s="10" t="s">
        <v>132</v>
      </c>
      <c r="J2" s="10" t="s">
        <v>132</v>
      </c>
    </row>
    <row r="3" spans="1:11" ht="14.45" customHeight="1" x14ac:dyDescent="0.25">
      <c r="A3" s="33"/>
      <c r="B3" s="25"/>
      <c r="C3" s="25"/>
      <c r="D3" s="33"/>
      <c r="E3" s="25"/>
      <c r="F3" s="25"/>
      <c r="G3" s="35" t="s">
        <v>131</v>
      </c>
      <c r="H3" s="33" t="s">
        <v>129</v>
      </c>
      <c r="I3" s="33" t="s">
        <v>129</v>
      </c>
      <c r="J3" s="33" t="s">
        <v>129</v>
      </c>
      <c r="K3" s="33"/>
    </row>
    <row r="4" spans="1:11" s="30" customFormat="1" ht="77.25" customHeight="1" x14ac:dyDescent="0.25">
      <c r="A4" s="32" t="s">
        <v>0</v>
      </c>
      <c r="B4" s="32" t="s">
        <v>2</v>
      </c>
      <c r="C4" s="32" t="s">
        <v>1</v>
      </c>
      <c r="D4" s="32" t="s">
        <v>8</v>
      </c>
      <c r="E4" s="32" t="s">
        <v>246</v>
      </c>
      <c r="F4" s="32" t="s">
        <v>259</v>
      </c>
      <c r="G4" s="32" t="s">
        <v>128</v>
      </c>
      <c r="H4" s="32" t="s">
        <v>127</v>
      </c>
      <c r="I4" s="32" t="s">
        <v>130</v>
      </c>
      <c r="J4" s="32" t="s">
        <v>120</v>
      </c>
      <c r="K4" s="66" t="s">
        <v>255</v>
      </c>
    </row>
    <row r="5" spans="1:11" s="91" customFormat="1" x14ac:dyDescent="0.25">
      <c r="A5" s="99">
        <v>5864031</v>
      </c>
      <c r="B5" s="100" t="s">
        <v>50</v>
      </c>
      <c r="C5" s="99" t="s">
        <v>59</v>
      </c>
      <c r="D5" s="99" t="s">
        <v>58</v>
      </c>
      <c r="E5" s="101" t="str">
        <f>+VLOOKUP(A5,'GEL - Détail Stock par dépôt'!S6:V189,4,FALSE)</f>
        <v>LES HERBIERS;SAINT VIT;Vendargues V6</v>
      </c>
      <c r="F5" s="96" t="s">
        <v>272</v>
      </c>
      <c r="G5" s="102">
        <v>1</v>
      </c>
      <c r="H5" s="104" t="s">
        <v>123</v>
      </c>
      <c r="I5" s="99" t="s">
        <v>124</v>
      </c>
      <c r="J5" s="103" t="s">
        <v>121</v>
      </c>
      <c r="K5" s="67">
        <v>44652</v>
      </c>
    </row>
    <row r="6" spans="1:11" x14ac:dyDescent="0.25">
      <c r="A6" s="99">
        <v>5851151</v>
      </c>
      <c r="B6" s="97" t="s">
        <v>50</v>
      </c>
      <c r="C6" s="96" t="s">
        <v>49</v>
      </c>
      <c r="D6" s="96" t="s">
        <v>53</v>
      </c>
      <c r="E6" s="98" t="str">
        <f>+VLOOKUP(A6,'GEL - Détail Stock par dépôt'!S22:V205,4,FALSE)</f>
        <v>LES HERBIERS</v>
      </c>
      <c r="F6" s="96" t="s">
        <v>272</v>
      </c>
      <c r="G6" s="95">
        <v>14</v>
      </c>
      <c r="H6" s="108" t="s">
        <v>123</v>
      </c>
      <c r="I6" s="107" t="s">
        <v>124</v>
      </c>
      <c r="J6" s="94" t="s">
        <v>121</v>
      </c>
      <c r="K6" s="68">
        <v>44652</v>
      </c>
    </row>
    <row r="7" spans="1:11" x14ac:dyDescent="0.25">
      <c r="A7" s="84">
        <v>7313415</v>
      </c>
      <c r="B7" s="48" t="s">
        <v>50</v>
      </c>
      <c r="C7" s="96" t="s">
        <v>59</v>
      </c>
      <c r="D7" s="64" t="s">
        <v>58</v>
      </c>
      <c r="E7" s="50" t="str">
        <f>+VLOOKUP(A7,'GEL - Détail Stock par dépôt'!S24:V207,4,FALSE)</f>
        <v>CLERMONT L HERAULT</v>
      </c>
      <c r="F7" s="96" t="s">
        <v>272</v>
      </c>
      <c r="G7" s="52">
        <v>15</v>
      </c>
      <c r="H7" s="108" t="s">
        <v>123</v>
      </c>
      <c r="I7" s="65" t="s">
        <v>124</v>
      </c>
      <c r="J7" s="51" t="s">
        <v>121</v>
      </c>
      <c r="K7" s="67">
        <v>44652</v>
      </c>
    </row>
    <row r="8" spans="1:11" x14ac:dyDescent="0.25">
      <c r="A8" s="96">
        <v>5935232</v>
      </c>
      <c r="B8" s="48" t="s">
        <v>56</v>
      </c>
      <c r="C8" s="96" t="s">
        <v>55</v>
      </c>
      <c r="D8" s="64" t="s">
        <v>58</v>
      </c>
      <c r="E8" s="50" t="str">
        <f>+VLOOKUP(A8,'GEL - Détail Stock par dépôt'!S14:V197,4,FALSE)</f>
        <v>LES HERBIERS;SAINT VIT</v>
      </c>
      <c r="F8" s="96" t="s">
        <v>272</v>
      </c>
      <c r="G8" s="52">
        <v>6</v>
      </c>
      <c r="H8" s="108" t="s">
        <v>125</v>
      </c>
      <c r="I8" s="65" t="s">
        <v>126</v>
      </c>
      <c r="J8" s="51" t="s">
        <v>121</v>
      </c>
      <c r="K8" s="67">
        <v>44763</v>
      </c>
    </row>
  </sheetData>
  <autoFilter ref="A4:K8">
    <sortState ref="A5:K8">
      <sortCondition descending="1" ref="B4:B8"/>
    </sortState>
  </autoFilter>
  <conditionalFormatting sqref="B3:B4">
    <cfRule type="duplicateValues" dxfId="24" priority="25"/>
  </conditionalFormatting>
  <conditionalFormatting sqref="F5:G8">
    <cfRule type="containsText" dxfId="23" priority="24" operator="containsText" text="OUI">
      <formula>NOT(ISERROR(SEARCH("OUI",F5)))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L93"/>
  <sheetViews>
    <sheetView workbookViewId="0">
      <pane xSplit="2" topLeftCell="C1" activePane="topRight" state="frozen"/>
      <selection pane="topRight" activeCell="H23" sqref="H23:H26"/>
    </sheetView>
  </sheetViews>
  <sheetFormatPr defaultColWidth="11.42578125" defaultRowHeight="15" x14ac:dyDescent="0.25"/>
  <cols>
    <col min="1" max="1" width="13" customWidth="1"/>
    <col min="2" max="2" width="14.85546875" customWidth="1"/>
    <col min="3" max="3" width="57.42578125" bestFit="1" customWidth="1"/>
    <col min="4" max="4" width="27.7109375" bestFit="1" customWidth="1"/>
    <col min="5" max="5" width="14.42578125" bestFit="1" customWidth="1"/>
    <col min="6" max="6" width="5.7109375" style="56" customWidth="1"/>
    <col min="7" max="7" width="14.42578125" bestFit="1" customWidth="1"/>
    <col min="9" max="9" width="0" hidden="1" customWidth="1"/>
  </cols>
  <sheetData>
    <row r="1" spans="1:12" x14ac:dyDescent="0.25">
      <c r="E1" s="4"/>
      <c r="G1" s="4"/>
    </row>
    <row r="2" spans="1:12" x14ac:dyDescent="0.25">
      <c r="A2" t="s">
        <v>79</v>
      </c>
      <c r="E2" s="47">
        <v>5656101</v>
      </c>
      <c r="F2" s="58"/>
      <c r="G2" s="47">
        <v>1115633.5249999999</v>
      </c>
    </row>
    <row r="3" spans="1:12" ht="14.45" customHeight="1" x14ac:dyDescent="0.25">
      <c r="A3" s="25"/>
      <c r="B3" s="25"/>
      <c r="C3" s="25"/>
      <c r="D3" s="25"/>
      <c r="E3" s="33" t="s">
        <v>101</v>
      </c>
      <c r="F3" s="59"/>
      <c r="G3" s="25"/>
    </row>
    <row r="4" spans="1:12" s="30" customFormat="1" ht="30" x14ac:dyDescent="0.25">
      <c r="A4" s="32" t="s">
        <v>0</v>
      </c>
      <c r="B4" s="32" t="s">
        <v>2</v>
      </c>
      <c r="C4" s="32" t="s">
        <v>1</v>
      </c>
      <c r="D4" s="32" t="s">
        <v>8</v>
      </c>
      <c r="E4" s="32" t="s">
        <v>100</v>
      </c>
      <c r="F4" s="60"/>
      <c r="G4" s="32" t="s">
        <v>27</v>
      </c>
      <c r="H4" s="30" t="s">
        <v>251</v>
      </c>
      <c r="J4" s="30" t="s">
        <v>249</v>
      </c>
      <c r="K4" s="61" t="s">
        <v>250</v>
      </c>
      <c r="L4" s="30" t="s">
        <v>253</v>
      </c>
    </row>
    <row r="5" spans="1:12" x14ac:dyDescent="0.25">
      <c r="A5" s="49">
        <v>6003833</v>
      </c>
      <c r="B5" s="49" t="s">
        <v>71</v>
      </c>
      <c r="C5" s="49" t="s">
        <v>41</v>
      </c>
      <c r="D5" s="49" t="s">
        <v>73</v>
      </c>
      <c r="E5" s="50">
        <v>270672</v>
      </c>
      <c r="F5" s="54">
        <v>7.4999999999999997E-2</v>
      </c>
      <c r="G5" s="50">
        <v>20300.399999999998</v>
      </c>
      <c r="H5" s="4" t="e">
        <f>+SUMIF('[1]MASQUES&amp;GELS - CESSION'!$B$7:$B$1274,A5,'[1]MASQUES&amp;GELS - CESSION'!$M$7:$M$1274)</f>
        <v>#VALUE!</v>
      </c>
      <c r="I5" s="57" t="e">
        <f t="shared" ref="I5:I37" si="0">+H5/E5</f>
        <v>#VALUE!</v>
      </c>
      <c r="J5" s="4" t="e">
        <f>+H5/2</f>
        <v>#VALUE!</v>
      </c>
      <c r="K5" s="4" t="e">
        <f>+J5*F5</f>
        <v>#VALUE!</v>
      </c>
      <c r="L5" t="e">
        <f>+IF(J5&gt;0,A5,"")</f>
        <v>#VALUE!</v>
      </c>
    </row>
    <row r="6" spans="1:12" x14ac:dyDescent="0.25">
      <c r="A6" s="48">
        <v>5984035</v>
      </c>
      <c r="B6" s="53">
        <v>3760207117648</v>
      </c>
      <c r="C6" s="49" t="s">
        <v>135</v>
      </c>
      <c r="D6" s="48" t="s">
        <v>134</v>
      </c>
      <c r="E6" s="50">
        <v>3040</v>
      </c>
      <c r="F6" s="55">
        <v>7.4999999999999997E-2</v>
      </c>
      <c r="G6" s="50">
        <v>228</v>
      </c>
      <c r="H6" s="4" t="e">
        <f>+SUMIF('[1]MASQUES&amp;GELS - CESSION'!$B$7:$B$1274,A6,'[1]MASQUES&amp;GELS - CESSION'!$M$7:$M$1274)</f>
        <v>#VALUE!</v>
      </c>
      <c r="I6" s="57" t="e">
        <f t="shared" si="0"/>
        <v>#VALUE!</v>
      </c>
      <c r="J6" s="4"/>
      <c r="K6" s="4"/>
      <c r="L6" t="str">
        <f t="shared" ref="L6:L38" si="1">+IF(J6&gt;0,A6,"")</f>
        <v/>
      </c>
    </row>
    <row r="7" spans="1:12" x14ac:dyDescent="0.25">
      <c r="A7" s="49">
        <v>5969953</v>
      </c>
      <c r="B7" s="48" t="s">
        <v>89</v>
      </c>
      <c r="C7" s="48" t="s">
        <v>54</v>
      </c>
      <c r="D7" s="48" t="s">
        <v>82</v>
      </c>
      <c r="E7" s="50">
        <v>943056</v>
      </c>
      <c r="F7" s="54">
        <v>0.1</v>
      </c>
      <c r="G7" s="50">
        <v>94305.600000000006</v>
      </c>
      <c r="H7" s="4" t="e">
        <f>+SUMIF('[1]MASQUES&amp;GELS - CESSION'!$B$7:$B$1274,A7,'[1]MASQUES&amp;GELS - CESSION'!$M$7:$M$1274)</f>
        <v>#VALUE!</v>
      </c>
      <c r="I7" s="57" t="e">
        <f t="shared" si="0"/>
        <v>#VALUE!</v>
      </c>
      <c r="J7" s="4" t="e">
        <f>+H7/2</f>
        <v>#VALUE!</v>
      </c>
      <c r="K7" s="4" t="e">
        <f>+J7*F7</f>
        <v>#VALUE!</v>
      </c>
      <c r="L7" t="e">
        <f t="shared" si="1"/>
        <v>#VALUE!</v>
      </c>
    </row>
    <row r="8" spans="1:12" x14ac:dyDescent="0.25">
      <c r="A8" s="49">
        <v>5987471</v>
      </c>
      <c r="B8" s="48" t="s">
        <v>60</v>
      </c>
      <c r="C8" s="49" t="s">
        <v>40</v>
      </c>
      <c r="D8" s="49" t="s">
        <v>61</v>
      </c>
      <c r="E8" s="50">
        <v>106128</v>
      </c>
      <c r="F8" s="54">
        <v>0.1</v>
      </c>
      <c r="G8" s="50">
        <v>10612.800000000001</v>
      </c>
      <c r="H8" s="4" t="e">
        <f>+SUMIF('[1]MASQUES&amp;GELS - CESSION'!$B$7:$B$1274,A8,'[1]MASQUES&amp;GELS - CESSION'!$M$7:$M$1274)</f>
        <v>#VALUE!</v>
      </c>
      <c r="I8" s="57" t="e">
        <f t="shared" si="0"/>
        <v>#VALUE!</v>
      </c>
      <c r="J8" s="4" t="e">
        <f>+H8/2</f>
        <v>#VALUE!</v>
      </c>
      <c r="K8" s="4" t="e">
        <f>+J8*F8</f>
        <v>#VALUE!</v>
      </c>
      <c r="L8" t="e">
        <f t="shared" si="1"/>
        <v>#VALUE!</v>
      </c>
    </row>
    <row r="9" spans="1:12" x14ac:dyDescent="0.25">
      <c r="A9" s="49">
        <v>6128671</v>
      </c>
      <c r="B9" s="48" t="s">
        <v>89</v>
      </c>
      <c r="C9" s="49" t="s">
        <v>54</v>
      </c>
      <c r="D9" s="49" t="s">
        <v>82</v>
      </c>
      <c r="E9" s="50">
        <v>85752</v>
      </c>
      <c r="F9" s="54">
        <v>0.1</v>
      </c>
      <c r="G9" s="50">
        <v>8575.2000000000007</v>
      </c>
      <c r="H9" s="4" t="e">
        <f>+SUMIF('[1]MASQUES&amp;GELS - CESSION'!$B$7:$B$1274,A9,'[1]MASQUES&amp;GELS - CESSION'!$M$7:$M$1274)</f>
        <v>#VALUE!</v>
      </c>
      <c r="I9" s="57" t="e">
        <f t="shared" si="0"/>
        <v>#VALUE!</v>
      </c>
      <c r="J9" s="4"/>
      <c r="K9" s="4"/>
      <c r="L9" t="str">
        <f t="shared" si="1"/>
        <v/>
      </c>
    </row>
    <row r="10" spans="1:12" x14ac:dyDescent="0.25">
      <c r="A10" s="49">
        <v>5860311</v>
      </c>
      <c r="B10" s="48" t="s">
        <v>44</v>
      </c>
      <c r="C10" s="49" t="s">
        <v>43</v>
      </c>
      <c r="D10" s="49" t="s">
        <v>47</v>
      </c>
      <c r="E10" s="50">
        <v>46956</v>
      </c>
      <c r="F10" s="54">
        <v>0.1</v>
      </c>
      <c r="G10" s="50">
        <v>4695.6000000000004</v>
      </c>
      <c r="H10" s="4" t="e">
        <f>+SUMIF('[1]MASQUES&amp;GELS - CESSION'!$B$7:$B$1274,A10,'[1]MASQUES&amp;GELS - CESSION'!$M$7:$M$1274)</f>
        <v>#VALUE!</v>
      </c>
      <c r="I10" s="57" t="e">
        <f t="shared" si="0"/>
        <v>#VALUE!</v>
      </c>
      <c r="J10" s="4"/>
      <c r="K10" s="4"/>
      <c r="L10" t="str">
        <f t="shared" si="1"/>
        <v/>
      </c>
    </row>
    <row r="11" spans="1:12" x14ac:dyDescent="0.25">
      <c r="A11" s="49">
        <v>5920151</v>
      </c>
      <c r="B11" s="48" t="s">
        <v>81</v>
      </c>
      <c r="C11" s="49" t="s">
        <v>42</v>
      </c>
      <c r="D11" s="49" t="s">
        <v>82</v>
      </c>
      <c r="E11" s="50">
        <v>33744</v>
      </c>
      <c r="F11" s="54">
        <v>0.1</v>
      </c>
      <c r="G11" s="50">
        <v>3374.4</v>
      </c>
      <c r="H11" s="4" t="e">
        <f>+SUMIF('[1]MASQUES&amp;GELS - CESSION'!$B$7:$B$1274,A11,'[1]MASQUES&amp;GELS - CESSION'!$M$7:$M$1274)</f>
        <v>#VALUE!</v>
      </c>
      <c r="I11" s="57" t="e">
        <f t="shared" si="0"/>
        <v>#VALUE!</v>
      </c>
      <c r="J11" s="4"/>
      <c r="K11" s="4"/>
      <c r="L11" t="str">
        <f t="shared" si="1"/>
        <v/>
      </c>
    </row>
    <row r="12" spans="1:12" x14ac:dyDescent="0.25">
      <c r="A12" s="49">
        <v>6128591</v>
      </c>
      <c r="B12" s="48" t="s">
        <v>81</v>
      </c>
      <c r="C12" s="49" t="s">
        <v>42</v>
      </c>
      <c r="D12" s="49" t="s">
        <v>82</v>
      </c>
      <c r="E12" s="50">
        <v>20424</v>
      </c>
      <c r="F12" s="54">
        <v>0.1</v>
      </c>
      <c r="G12" s="50">
        <v>2042.4</v>
      </c>
      <c r="H12" s="4" t="e">
        <f>+SUMIF('[1]MASQUES&amp;GELS - CESSION'!$B$7:$B$1274,A12,'[1]MASQUES&amp;GELS - CESSION'!$M$7:$M$1274)</f>
        <v>#VALUE!</v>
      </c>
      <c r="I12" s="57" t="e">
        <f t="shared" si="0"/>
        <v>#VALUE!</v>
      </c>
      <c r="J12" s="4"/>
      <c r="K12" s="4"/>
      <c r="L12" t="str">
        <f t="shared" si="1"/>
        <v/>
      </c>
    </row>
    <row r="13" spans="1:12" x14ac:dyDescent="0.25">
      <c r="A13" s="49">
        <v>6036471</v>
      </c>
      <c r="B13" s="48" t="s">
        <v>60</v>
      </c>
      <c r="C13" s="49" t="s">
        <v>40</v>
      </c>
      <c r="D13" s="49" t="s">
        <v>61</v>
      </c>
      <c r="E13" s="50">
        <v>6912</v>
      </c>
      <c r="F13" s="54">
        <v>0.1</v>
      </c>
      <c r="G13" s="50">
        <v>691.2</v>
      </c>
      <c r="H13" s="4" t="e">
        <f>+SUMIF('[1]MASQUES&amp;GELS - CESSION'!$B$7:$B$1274,A13,'[1]MASQUES&amp;GELS - CESSION'!$M$7:$M$1274)</f>
        <v>#VALUE!</v>
      </c>
      <c r="I13" s="57" t="e">
        <f t="shared" si="0"/>
        <v>#VALUE!</v>
      </c>
      <c r="J13" s="4"/>
      <c r="K13" s="4"/>
      <c r="L13" t="str">
        <f t="shared" si="1"/>
        <v/>
      </c>
    </row>
    <row r="14" spans="1:12" x14ac:dyDescent="0.25">
      <c r="A14" s="48">
        <v>5982853</v>
      </c>
      <c r="B14" s="53">
        <v>3430750128018</v>
      </c>
      <c r="C14" s="49" t="s">
        <v>136</v>
      </c>
      <c r="D14" s="48" t="s">
        <v>137</v>
      </c>
      <c r="E14" s="50">
        <v>48587</v>
      </c>
      <c r="F14" s="55">
        <v>0.2</v>
      </c>
      <c r="G14" s="50">
        <v>9717.4</v>
      </c>
      <c r="H14" s="4" t="e">
        <f>+SUMIF('[1]MASQUES&amp;GELS - CESSION'!$B$7:$B$1274,A14,'[1]MASQUES&amp;GELS - CESSION'!$M$7:$M$1274)</f>
        <v>#VALUE!</v>
      </c>
      <c r="I14" s="57" t="e">
        <f t="shared" si="0"/>
        <v>#VALUE!</v>
      </c>
      <c r="J14" s="4"/>
      <c r="K14" s="4"/>
      <c r="L14" t="str">
        <f t="shared" si="1"/>
        <v/>
      </c>
    </row>
    <row r="15" spans="1:12" x14ac:dyDescent="0.25">
      <c r="A15" s="49">
        <v>5970731</v>
      </c>
      <c r="B15" s="48" t="s">
        <v>83</v>
      </c>
      <c r="C15" s="49" t="s">
        <v>65</v>
      </c>
      <c r="D15" s="49" t="s">
        <v>21</v>
      </c>
      <c r="E15" s="50">
        <v>122760</v>
      </c>
      <c r="F15" s="54">
        <v>0.245</v>
      </c>
      <c r="G15" s="50">
        <v>30076.2</v>
      </c>
      <c r="H15" s="4" t="e">
        <f>+SUMIF('[1]MASQUES&amp;GELS - CESSION'!$B$7:$B$1274,A15,'[1]MASQUES&amp;GELS - CESSION'!$M$7:$M$1274)</f>
        <v>#VALUE!</v>
      </c>
      <c r="I15" s="57" t="e">
        <f t="shared" si="0"/>
        <v>#VALUE!</v>
      </c>
      <c r="J15" s="4"/>
      <c r="K15" s="4"/>
      <c r="L15" t="str">
        <f t="shared" si="1"/>
        <v/>
      </c>
    </row>
    <row r="16" spans="1:12" x14ac:dyDescent="0.25">
      <c r="A16" s="48">
        <v>5983474</v>
      </c>
      <c r="B16" s="53">
        <v>3430750126175</v>
      </c>
      <c r="C16" s="49" t="s">
        <v>138</v>
      </c>
      <c r="D16" s="48" t="s">
        <v>137</v>
      </c>
      <c r="E16" s="50">
        <v>131320</v>
      </c>
      <c r="F16" s="55">
        <v>0.25</v>
      </c>
      <c r="G16" s="50">
        <v>32830</v>
      </c>
      <c r="H16" s="4" t="e">
        <f>+SUMIF('[1]MASQUES&amp;GELS - CESSION'!$B$7:$B$1274,A16,'[1]MASQUES&amp;GELS - CESSION'!$M$7:$M$1274)</f>
        <v>#VALUE!</v>
      </c>
      <c r="I16" s="57" t="e">
        <f t="shared" si="0"/>
        <v>#VALUE!</v>
      </c>
      <c r="J16" s="4"/>
      <c r="K16" s="4"/>
      <c r="L16" t="str">
        <f t="shared" si="1"/>
        <v/>
      </c>
    </row>
    <row r="17" spans="1:12" x14ac:dyDescent="0.25">
      <c r="A17" s="49">
        <v>5905050</v>
      </c>
      <c r="B17" s="48" t="s">
        <v>84</v>
      </c>
      <c r="C17" s="49" t="s">
        <v>68</v>
      </c>
      <c r="D17" s="49" t="s">
        <v>21</v>
      </c>
      <c r="E17" s="50">
        <v>127824</v>
      </c>
      <c r="F17" s="54">
        <v>0.25</v>
      </c>
      <c r="G17" s="50">
        <v>31956</v>
      </c>
      <c r="H17" s="4" t="e">
        <f>+SUMIF('[1]MASQUES&amp;GELS - CESSION'!$B$7:$B$1274,A17,'[1]MASQUES&amp;GELS - CESSION'!$M$7:$M$1274)</f>
        <v>#VALUE!</v>
      </c>
      <c r="I17" s="57" t="e">
        <f t="shared" si="0"/>
        <v>#VALUE!</v>
      </c>
      <c r="J17" s="4"/>
      <c r="K17" s="4"/>
      <c r="L17" t="str">
        <f t="shared" si="1"/>
        <v/>
      </c>
    </row>
    <row r="18" spans="1:12" x14ac:dyDescent="0.25">
      <c r="A18" s="49">
        <v>6021894</v>
      </c>
      <c r="B18" s="49" t="s">
        <v>85</v>
      </c>
      <c r="C18" s="49" t="s">
        <v>69</v>
      </c>
      <c r="D18" s="49" t="s">
        <v>87</v>
      </c>
      <c r="E18" s="50">
        <v>226080</v>
      </c>
      <c r="F18" s="54">
        <v>0.3</v>
      </c>
      <c r="G18" s="50">
        <v>67824</v>
      </c>
      <c r="H18" s="4" t="e">
        <f>+SUMIF('[1]MASQUES&amp;GELS - CESSION'!$B$7:$B$1274,A18,'[1]MASQUES&amp;GELS - CESSION'!$M$7:$M$1274)</f>
        <v>#VALUE!</v>
      </c>
      <c r="I18" s="57" t="e">
        <f t="shared" si="0"/>
        <v>#VALUE!</v>
      </c>
      <c r="J18" s="4"/>
      <c r="K18" s="4"/>
      <c r="L18" t="str">
        <f t="shared" si="1"/>
        <v/>
      </c>
    </row>
    <row r="19" spans="1:12" x14ac:dyDescent="0.25">
      <c r="A19" s="49">
        <v>5974591</v>
      </c>
      <c r="B19" s="48" t="s">
        <v>31</v>
      </c>
      <c r="C19" s="49" t="s">
        <v>30</v>
      </c>
      <c r="D19" s="49" t="s">
        <v>34</v>
      </c>
      <c r="E19" s="50">
        <v>74260</v>
      </c>
      <c r="F19" s="54">
        <v>0.3</v>
      </c>
      <c r="G19" s="50">
        <v>22278</v>
      </c>
      <c r="H19" s="4" t="e">
        <f>+SUMIF('[1]MASQUES&amp;GELS - CESSION'!$B$7:$B$1274,A19,'[1]MASQUES&amp;GELS - CESSION'!$M$7:$M$1274)</f>
        <v>#VALUE!</v>
      </c>
      <c r="I19" s="57" t="e">
        <f t="shared" si="0"/>
        <v>#VALUE!</v>
      </c>
      <c r="J19" s="4"/>
      <c r="K19" s="4"/>
      <c r="L19" t="str">
        <f t="shared" si="1"/>
        <v/>
      </c>
    </row>
    <row r="20" spans="1:12" x14ac:dyDescent="0.25">
      <c r="A20" s="49">
        <v>5839834</v>
      </c>
      <c r="B20" s="48" t="s">
        <v>88</v>
      </c>
      <c r="C20" s="49" t="s">
        <v>48</v>
      </c>
      <c r="D20" s="49" t="s">
        <v>82</v>
      </c>
      <c r="E20" s="50">
        <v>73032</v>
      </c>
      <c r="F20" s="54">
        <v>0.3</v>
      </c>
      <c r="G20" s="50">
        <v>21909.599999999999</v>
      </c>
      <c r="H20" s="4" t="e">
        <f>+SUMIF('[1]MASQUES&amp;GELS - CESSION'!$B$7:$B$1274,A20,'[1]MASQUES&amp;GELS - CESSION'!$M$7:$M$1274)</f>
        <v>#VALUE!</v>
      </c>
      <c r="I20" s="57" t="e">
        <f t="shared" si="0"/>
        <v>#VALUE!</v>
      </c>
      <c r="J20" s="4"/>
      <c r="K20" s="4"/>
    </row>
    <row r="21" spans="1:12" x14ac:dyDescent="0.25">
      <c r="A21" s="49">
        <v>6068631</v>
      </c>
      <c r="B21" s="48" t="s">
        <v>88</v>
      </c>
      <c r="C21" s="49" t="s">
        <v>48</v>
      </c>
      <c r="D21" s="49" t="s">
        <v>82</v>
      </c>
      <c r="E21" s="50">
        <v>29592</v>
      </c>
      <c r="F21" s="54">
        <v>0.3</v>
      </c>
      <c r="G21" s="50">
        <v>8877.6</v>
      </c>
      <c r="H21" s="4" t="e">
        <f>+SUMIF('[1]MASQUES&amp;GELS - CESSION'!$B$7:$B$1274,A21,'[1]MASQUES&amp;GELS - CESSION'!$M$7:$M$1274)</f>
        <v>#VALUE!</v>
      </c>
      <c r="I21" s="57" t="e">
        <f t="shared" si="0"/>
        <v>#VALUE!</v>
      </c>
      <c r="J21" s="4"/>
      <c r="K21" s="4"/>
    </row>
    <row r="22" spans="1:12" x14ac:dyDescent="0.25">
      <c r="A22" s="48">
        <v>5978950</v>
      </c>
      <c r="B22" s="53">
        <v>3760207117570</v>
      </c>
      <c r="C22" s="49" t="s">
        <v>133</v>
      </c>
      <c r="D22" s="48" t="s">
        <v>134</v>
      </c>
      <c r="E22" s="50">
        <v>28596</v>
      </c>
      <c r="F22" s="55">
        <v>0.3</v>
      </c>
      <c r="G22" s="50">
        <v>8578.7999999999993</v>
      </c>
      <c r="H22" s="4" t="e">
        <f>+SUMIF('[1]MASQUES&amp;GELS - CESSION'!$B$7:$B$1274,A22,'[1]MASQUES&amp;GELS - CESSION'!$M$7:$M$1274)</f>
        <v>#VALUE!</v>
      </c>
      <c r="I22" s="57" t="e">
        <f t="shared" si="0"/>
        <v>#VALUE!</v>
      </c>
      <c r="J22" s="4"/>
      <c r="K22" s="4"/>
      <c r="L22" t="str">
        <f t="shared" si="1"/>
        <v/>
      </c>
    </row>
    <row r="23" spans="1:12" x14ac:dyDescent="0.25">
      <c r="A23" s="49">
        <v>5864031</v>
      </c>
      <c r="B23" s="48" t="s">
        <v>50</v>
      </c>
      <c r="C23" s="49" t="s">
        <v>59</v>
      </c>
      <c r="D23" s="49" t="s">
        <v>58</v>
      </c>
      <c r="E23" s="50">
        <v>286335</v>
      </c>
      <c r="F23" s="54">
        <v>0.5</v>
      </c>
      <c r="G23" s="50">
        <v>143167.5</v>
      </c>
      <c r="H23" s="4" t="e">
        <f>+SUMIF('[1]MASQUES&amp;GELS - CESSION'!$B$7:$B$1274,A23,'[1]MASQUES&amp;GELS - CESSION'!$M$7:$M$1274)</f>
        <v>#VALUE!</v>
      </c>
      <c r="I23" s="57" t="e">
        <f t="shared" si="0"/>
        <v>#VALUE!</v>
      </c>
      <c r="J23" s="4" t="e">
        <f>+H23/2</f>
        <v>#VALUE!</v>
      </c>
      <c r="K23" s="4" t="e">
        <f>+J23*F23</f>
        <v>#VALUE!</v>
      </c>
      <c r="L23" t="e">
        <f t="shared" si="1"/>
        <v>#VALUE!</v>
      </c>
    </row>
    <row r="24" spans="1:12" x14ac:dyDescent="0.25">
      <c r="A24" s="49">
        <v>5927451</v>
      </c>
      <c r="B24" s="48" t="s">
        <v>99</v>
      </c>
      <c r="C24" s="49" t="s">
        <v>76</v>
      </c>
      <c r="D24" s="49" t="s">
        <v>21</v>
      </c>
      <c r="E24" s="50">
        <v>123940</v>
      </c>
      <c r="F24" s="54">
        <v>0.5</v>
      </c>
      <c r="G24" s="50">
        <v>61970</v>
      </c>
      <c r="H24" s="4" t="e">
        <f>+SUMIF('[1]MASQUES&amp;GELS - CESSION'!$B$7:$B$1274,A24,'[1]MASQUES&amp;GELS - CESSION'!$M$7:$M$1274)</f>
        <v>#VALUE!</v>
      </c>
      <c r="I24" s="57" t="e">
        <f t="shared" si="0"/>
        <v>#VALUE!</v>
      </c>
      <c r="J24" s="4"/>
      <c r="K24" s="4"/>
      <c r="L24" t="str">
        <f t="shared" si="1"/>
        <v/>
      </c>
    </row>
    <row r="25" spans="1:12" x14ac:dyDescent="0.25">
      <c r="A25" s="49">
        <v>5935232</v>
      </c>
      <c r="B25" s="48" t="s">
        <v>56</v>
      </c>
      <c r="C25" s="49" t="s">
        <v>55</v>
      </c>
      <c r="D25" s="49" t="s">
        <v>58</v>
      </c>
      <c r="E25" s="50">
        <v>90276</v>
      </c>
      <c r="F25" s="54">
        <v>0.5</v>
      </c>
      <c r="G25" s="50">
        <v>45138</v>
      </c>
      <c r="H25" s="4" t="e">
        <f>+SUMIF('[1]MASQUES&amp;GELS - CESSION'!$B$7:$B$1274,A25,'[1]MASQUES&amp;GELS - CESSION'!$M$7:$M$1274)</f>
        <v>#VALUE!</v>
      </c>
      <c r="I25" s="57" t="e">
        <f t="shared" si="0"/>
        <v>#VALUE!</v>
      </c>
      <c r="J25" s="4"/>
      <c r="K25" s="4"/>
      <c r="L25" t="str">
        <f t="shared" si="1"/>
        <v/>
      </c>
    </row>
    <row r="26" spans="1:12" x14ac:dyDescent="0.25">
      <c r="A26" s="49">
        <v>5845132</v>
      </c>
      <c r="B26" s="48" t="s">
        <v>16</v>
      </c>
      <c r="C26" s="49" t="s">
        <v>122</v>
      </c>
      <c r="D26" s="49" t="s">
        <v>21</v>
      </c>
      <c r="E26" s="50">
        <v>69680</v>
      </c>
      <c r="F26" s="54">
        <v>0.5</v>
      </c>
      <c r="G26" s="50">
        <v>34840</v>
      </c>
      <c r="H26" s="4" t="e">
        <f>+SUMIF('[1]MASQUES&amp;GELS - CESSION'!$B$7:$B$1274,A26,'[1]MASQUES&amp;GELS - CESSION'!$M$7:$M$1274)</f>
        <v>#VALUE!</v>
      </c>
      <c r="I26" s="57" t="e">
        <f t="shared" si="0"/>
        <v>#VALUE!</v>
      </c>
      <c r="J26" s="4" t="e">
        <f>+H26/2</f>
        <v>#VALUE!</v>
      </c>
      <c r="K26" s="4" t="e">
        <f>+J26*F26</f>
        <v>#VALUE!</v>
      </c>
      <c r="L26" t="e">
        <f t="shared" si="1"/>
        <v>#VALUE!</v>
      </c>
    </row>
    <row r="27" spans="1:12" x14ac:dyDescent="0.25">
      <c r="A27" s="49">
        <v>5851151</v>
      </c>
      <c r="B27" s="48" t="s">
        <v>50</v>
      </c>
      <c r="C27" s="49" t="s">
        <v>49</v>
      </c>
      <c r="D27" s="49" t="s">
        <v>53</v>
      </c>
      <c r="E27" s="50">
        <v>34650</v>
      </c>
      <c r="F27" s="54">
        <v>0.5</v>
      </c>
      <c r="G27" s="50">
        <v>17325</v>
      </c>
      <c r="H27" s="4" t="e">
        <f>+SUMIF('[1]MASQUES&amp;GELS - CESSION'!$B$7:$B$1274,A27,'[1]MASQUES&amp;GELS - CESSION'!$M$7:$M$1274)</f>
        <v>#VALUE!</v>
      </c>
      <c r="I27" s="57" t="e">
        <f t="shared" si="0"/>
        <v>#VALUE!</v>
      </c>
      <c r="J27" s="4"/>
      <c r="K27" s="4"/>
      <c r="L27" t="str">
        <f t="shared" si="1"/>
        <v/>
      </c>
    </row>
    <row r="28" spans="1:12" x14ac:dyDescent="0.25">
      <c r="A28" s="49">
        <v>7313415</v>
      </c>
      <c r="B28" s="48" t="s">
        <v>50</v>
      </c>
      <c r="C28" s="49" t="s">
        <v>59</v>
      </c>
      <c r="D28" s="49" t="s">
        <v>58</v>
      </c>
      <c r="E28" s="50">
        <v>32550</v>
      </c>
      <c r="F28" s="54">
        <v>0.5</v>
      </c>
      <c r="G28" s="50">
        <v>16275</v>
      </c>
      <c r="H28" s="4" t="e">
        <f>+SUMIF('[1]MASQUES&amp;GELS - CESSION'!$B$7:$B$1274,A28,'[1]MASQUES&amp;GELS - CESSION'!$M$7:$M$1274)</f>
        <v>#VALUE!</v>
      </c>
      <c r="I28" s="57" t="e">
        <f t="shared" si="0"/>
        <v>#VALUE!</v>
      </c>
      <c r="J28" s="4"/>
      <c r="K28" s="4"/>
      <c r="L28" t="str">
        <f t="shared" si="1"/>
        <v/>
      </c>
    </row>
    <row r="29" spans="1:12" x14ac:dyDescent="0.25">
      <c r="A29" s="49">
        <v>3549130</v>
      </c>
      <c r="B29" s="48" t="s">
        <v>80</v>
      </c>
      <c r="C29" s="49" t="s">
        <v>64</v>
      </c>
      <c r="D29" s="49" t="s">
        <v>39</v>
      </c>
      <c r="E29" s="50">
        <v>768</v>
      </c>
      <c r="F29" s="54">
        <v>0.5</v>
      </c>
      <c r="G29" s="50">
        <v>384</v>
      </c>
      <c r="H29" s="4" t="e">
        <f>+SUMIF('[1]MASQUES&amp;GELS - CESSION'!$B$7:$B$1274,A29,'[1]MASQUES&amp;GELS - CESSION'!$M$7:$M$1274)</f>
        <v>#VALUE!</v>
      </c>
      <c r="I29" s="57" t="e">
        <f t="shared" si="0"/>
        <v>#VALUE!</v>
      </c>
      <c r="J29" s="4"/>
      <c r="K29" s="4"/>
      <c r="L29" t="str">
        <f t="shared" si="1"/>
        <v/>
      </c>
    </row>
    <row r="30" spans="1:12" x14ac:dyDescent="0.25">
      <c r="A30" s="49">
        <v>7313494</v>
      </c>
      <c r="B30" s="48" t="s">
        <v>99</v>
      </c>
      <c r="C30" s="49" t="s">
        <v>76</v>
      </c>
      <c r="D30" s="49" t="s">
        <v>21</v>
      </c>
      <c r="E30" s="50">
        <v>120</v>
      </c>
      <c r="F30" s="54">
        <v>0.5</v>
      </c>
      <c r="G30" s="50">
        <v>60</v>
      </c>
      <c r="H30" s="4" t="e">
        <f>+SUMIF('[1]MASQUES&amp;GELS - CESSION'!$B$7:$B$1274,A30,'[1]MASQUES&amp;GELS - CESSION'!$M$7:$M$1274)</f>
        <v>#VALUE!</v>
      </c>
      <c r="I30" s="57" t="e">
        <f t="shared" si="0"/>
        <v>#VALUE!</v>
      </c>
      <c r="J30" s="4"/>
      <c r="K30" s="4"/>
      <c r="L30" t="str">
        <f t="shared" si="1"/>
        <v/>
      </c>
    </row>
    <row r="31" spans="1:12" x14ac:dyDescent="0.25">
      <c r="A31" s="49">
        <v>4172572</v>
      </c>
      <c r="B31" s="48" t="s">
        <v>77</v>
      </c>
      <c r="C31" s="49" t="s">
        <v>63</v>
      </c>
      <c r="D31" s="49" t="s">
        <v>78</v>
      </c>
      <c r="E31" s="50">
        <v>12</v>
      </c>
      <c r="F31" s="54">
        <v>0.5</v>
      </c>
      <c r="G31" s="50">
        <v>6</v>
      </c>
      <c r="H31" s="4" t="e">
        <f>+SUMIF('[1]MASQUES&amp;GELS - CESSION'!$B$7:$B$1274,A31,'[1]MASQUES&amp;GELS - CESSION'!$M$7:$M$1274)</f>
        <v>#VALUE!</v>
      </c>
      <c r="I31" s="57" t="e">
        <f t="shared" si="0"/>
        <v>#VALUE!</v>
      </c>
      <c r="J31" s="4"/>
      <c r="K31" s="4"/>
      <c r="L31" t="str">
        <f t="shared" si="1"/>
        <v/>
      </c>
    </row>
    <row r="32" spans="1:12" x14ac:dyDescent="0.25">
      <c r="A32" s="49">
        <v>5870533</v>
      </c>
      <c r="B32" s="48" t="s">
        <v>90</v>
      </c>
      <c r="C32" s="49" t="s">
        <v>70</v>
      </c>
      <c r="D32" s="49" t="s">
        <v>92</v>
      </c>
      <c r="E32" s="50">
        <v>71778</v>
      </c>
      <c r="F32" s="54">
        <v>1</v>
      </c>
      <c r="G32" s="50">
        <v>71778</v>
      </c>
      <c r="H32" s="4" t="e">
        <f>+SUMIF('[1]MASQUES&amp;GELS - CESSION'!$B$7:$B$1274,A32,'[1]MASQUES&amp;GELS - CESSION'!$M$7:$M$1274)</f>
        <v>#VALUE!</v>
      </c>
      <c r="I32" s="57" t="e">
        <f t="shared" si="0"/>
        <v>#VALUE!</v>
      </c>
      <c r="J32" s="4"/>
      <c r="K32" s="4"/>
      <c r="L32" t="str">
        <f t="shared" si="1"/>
        <v/>
      </c>
    </row>
    <row r="33" spans="1:12" x14ac:dyDescent="0.25">
      <c r="A33" s="49">
        <v>5905313</v>
      </c>
      <c r="B33" s="48" t="s">
        <v>96</v>
      </c>
      <c r="C33" s="49" t="s">
        <v>75</v>
      </c>
      <c r="D33" s="49" t="s">
        <v>98</v>
      </c>
      <c r="E33" s="50">
        <v>24129</v>
      </c>
      <c r="F33" s="54">
        <v>1</v>
      </c>
      <c r="G33" s="50">
        <v>24129</v>
      </c>
      <c r="H33" s="4" t="e">
        <f>+SUMIF('[1]MASQUES&amp;GELS - CESSION'!$B$7:$B$1274,A33,'[1]MASQUES&amp;GELS - CESSION'!$M$7:$M$1274)</f>
        <v>#VALUE!</v>
      </c>
      <c r="I33" s="57" t="e">
        <f t="shared" si="0"/>
        <v>#VALUE!</v>
      </c>
      <c r="J33" s="4"/>
      <c r="K33" s="4"/>
      <c r="L33" t="str">
        <f t="shared" si="1"/>
        <v/>
      </c>
    </row>
    <row r="34" spans="1:12" x14ac:dyDescent="0.25">
      <c r="A34" s="49">
        <v>5969435</v>
      </c>
      <c r="B34" s="48" t="s">
        <v>66</v>
      </c>
      <c r="C34" s="49" t="s">
        <v>62</v>
      </c>
      <c r="D34" s="49" t="s">
        <v>67</v>
      </c>
      <c r="E34" s="50">
        <v>14058</v>
      </c>
      <c r="F34" s="54">
        <v>1</v>
      </c>
      <c r="G34" s="50">
        <v>14058</v>
      </c>
      <c r="H34" s="4" t="e">
        <f>+SUMIF('[1]MASQUES&amp;GELS - CESSION'!$B$7:$B$1274,A34,'[1]MASQUES&amp;GELS - CESSION'!$M$7:$M$1274)</f>
        <v>#VALUE!</v>
      </c>
      <c r="I34" s="57" t="e">
        <f t="shared" si="0"/>
        <v>#VALUE!</v>
      </c>
      <c r="J34" s="4"/>
      <c r="K34" s="4"/>
      <c r="L34" t="str">
        <f t="shared" si="1"/>
        <v/>
      </c>
    </row>
    <row r="35" spans="1:12" x14ac:dyDescent="0.25">
      <c r="A35" s="49">
        <v>5872530</v>
      </c>
      <c r="B35" s="48" t="s">
        <v>37</v>
      </c>
      <c r="C35" s="49" t="s">
        <v>36</v>
      </c>
      <c r="D35" s="49" t="s">
        <v>39</v>
      </c>
      <c r="E35" s="50">
        <v>5172</v>
      </c>
      <c r="F35" s="54">
        <v>1</v>
      </c>
      <c r="G35" s="50">
        <v>5172</v>
      </c>
      <c r="H35" s="4" t="e">
        <f>+SUMIF('[1]MASQUES&amp;GELS - CESSION'!$B$7:$B$1274,A35,'[1]MASQUES&amp;GELS - CESSION'!$M$7:$M$1274)</f>
        <v>#VALUE!</v>
      </c>
      <c r="I35" s="57" t="e">
        <f t="shared" si="0"/>
        <v>#VALUE!</v>
      </c>
      <c r="J35" s="4"/>
      <c r="K35" s="4"/>
      <c r="L35" t="str">
        <f t="shared" si="1"/>
        <v/>
      </c>
    </row>
    <row r="36" spans="1:12" x14ac:dyDescent="0.25">
      <c r="A36" s="49">
        <v>5870692</v>
      </c>
      <c r="B36" s="48" t="s">
        <v>93</v>
      </c>
      <c r="C36" s="49" t="s">
        <v>74</v>
      </c>
      <c r="D36" s="49" t="s">
        <v>95</v>
      </c>
      <c r="E36" s="50">
        <v>1356</v>
      </c>
      <c r="F36" s="54">
        <v>1</v>
      </c>
      <c r="G36" s="50">
        <v>1356</v>
      </c>
      <c r="H36" s="4" t="e">
        <f>+SUMIF('[1]MASQUES&amp;GELS - CESSION'!$B$7:$B$1274,A36,'[1]MASQUES&amp;GELS - CESSION'!$M$7:$M$1274)</f>
        <v>#VALUE!</v>
      </c>
      <c r="I36" s="57" t="e">
        <f t="shared" si="0"/>
        <v>#VALUE!</v>
      </c>
      <c r="J36" s="4" t="e">
        <f>+H36/2</f>
        <v>#VALUE!</v>
      </c>
      <c r="K36" s="4" t="e">
        <f>+J36*F36</f>
        <v>#VALUE!</v>
      </c>
      <c r="L36" t="e">
        <f t="shared" si="1"/>
        <v>#VALUE!</v>
      </c>
    </row>
    <row r="37" spans="1:12" x14ac:dyDescent="0.25">
      <c r="A37" s="49">
        <v>7315034</v>
      </c>
      <c r="B37" s="48" t="s">
        <v>96</v>
      </c>
      <c r="C37" s="49" t="s">
        <v>75</v>
      </c>
      <c r="D37" s="49" t="s">
        <v>98</v>
      </c>
      <c r="E37" s="50">
        <v>9</v>
      </c>
      <c r="F37" s="54">
        <v>1</v>
      </c>
      <c r="G37" s="50">
        <v>9</v>
      </c>
      <c r="H37" s="4" t="e">
        <f>+SUMIF('[1]MASQUES&amp;GELS - CESSION'!$B$7:$B$1274,A37,'[1]MASQUES&amp;GELS - CESSION'!$M$7:$M$1274)</f>
        <v>#VALUE!</v>
      </c>
      <c r="I37" s="57" t="e">
        <f t="shared" si="0"/>
        <v>#VALUE!</v>
      </c>
      <c r="J37" s="4"/>
      <c r="K37" s="4"/>
      <c r="L37" t="str">
        <f t="shared" si="1"/>
        <v/>
      </c>
    </row>
    <row r="38" spans="1:12" x14ac:dyDescent="0.25">
      <c r="J38" s="4"/>
      <c r="K38" s="4"/>
      <c r="L38" t="str">
        <f t="shared" si="1"/>
        <v/>
      </c>
    </row>
    <row r="39" spans="1:12" x14ac:dyDescent="0.25">
      <c r="J39" s="4"/>
      <c r="K39" s="4"/>
    </row>
    <row r="40" spans="1:12" x14ac:dyDescent="0.25">
      <c r="J40" s="4"/>
      <c r="K40" s="4"/>
    </row>
    <row r="41" spans="1:12" x14ac:dyDescent="0.25">
      <c r="J41" s="4"/>
      <c r="K41" s="4"/>
    </row>
    <row r="42" spans="1:12" x14ac:dyDescent="0.25">
      <c r="J42" s="4"/>
      <c r="K42" s="4"/>
    </row>
    <row r="43" spans="1:12" x14ac:dyDescent="0.25">
      <c r="J43" s="4"/>
      <c r="K43" s="4"/>
    </row>
    <row r="44" spans="1:12" x14ac:dyDescent="0.25">
      <c r="J44" s="4"/>
      <c r="K44" s="4"/>
    </row>
    <row r="45" spans="1:12" x14ac:dyDescent="0.25">
      <c r="J45" s="4"/>
      <c r="K45" s="4"/>
    </row>
    <row r="46" spans="1:12" x14ac:dyDescent="0.25">
      <c r="J46" s="4"/>
      <c r="K46" s="4"/>
    </row>
    <row r="47" spans="1:12" x14ac:dyDescent="0.25">
      <c r="J47" s="4"/>
      <c r="K47" s="4"/>
    </row>
    <row r="48" spans="1:12" x14ac:dyDescent="0.25">
      <c r="J48" s="4"/>
      <c r="K48" s="4"/>
    </row>
    <row r="49" spans="10:11" x14ac:dyDescent="0.25">
      <c r="J49" s="4"/>
      <c r="K49" s="4"/>
    </row>
    <row r="50" spans="10:11" x14ac:dyDescent="0.25">
      <c r="J50" s="4"/>
      <c r="K50" s="4"/>
    </row>
    <row r="51" spans="10:11" x14ac:dyDescent="0.25">
      <c r="J51" s="4"/>
      <c r="K51" s="4"/>
    </row>
    <row r="52" spans="10:11" x14ac:dyDescent="0.25">
      <c r="J52" s="4"/>
      <c r="K52" s="4"/>
    </row>
    <row r="53" spans="10:11" x14ac:dyDescent="0.25">
      <c r="J53" s="4"/>
      <c r="K53" s="4"/>
    </row>
    <row r="54" spans="10:11" x14ac:dyDescent="0.25">
      <c r="J54" s="4"/>
      <c r="K54" s="4"/>
    </row>
    <row r="55" spans="10:11" x14ac:dyDescent="0.25">
      <c r="J55" s="4"/>
      <c r="K55" s="4"/>
    </row>
    <row r="56" spans="10:11" x14ac:dyDescent="0.25">
      <c r="J56" s="4"/>
      <c r="K56" s="4"/>
    </row>
    <row r="57" spans="10:11" x14ac:dyDescent="0.25">
      <c r="J57" s="4"/>
      <c r="K57" s="4"/>
    </row>
    <row r="58" spans="10:11" x14ac:dyDescent="0.25">
      <c r="J58" s="4"/>
      <c r="K58" s="4"/>
    </row>
    <row r="59" spans="10:11" x14ac:dyDescent="0.25">
      <c r="J59" s="4"/>
      <c r="K59" s="4"/>
    </row>
    <row r="60" spans="10:11" x14ac:dyDescent="0.25">
      <c r="J60" s="4"/>
      <c r="K60" s="4"/>
    </row>
    <row r="61" spans="10:11" x14ac:dyDescent="0.25">
      <c r="J61" s="4"/>
      <c r="K61" s="4"/>
    </row>
    <row r="62" spans="10:11" x14ac:dyDescent="0.25">
      <c r="J62" s="4"/>
      <c r="K62" s="4"/>
    </row>
    <row r="63" spans="10:11" x14ac:dyDescent="0.25">
      <c r="J63" s="4"/>
      <c r="K63" s="4"/>
    </row>
    <row r="64" spans="10:11" x14ac:dyDescent="0.25">
      <c r="J64" s="4"/>
      <c r="K64" s="4"/>
    </row>
    <row r="65" spans="11:11" x14ac:dyDescent="0.25">
      <c r="K65" s="4"/>
    </row>
    <row r="66" spans="11:11" x14ac:dyDescent="0.25">
      <c r="K66" s="4"/>
    </row>
    <row r="67" spans="11:11" x14ac:dyDescent="0.25">
      <c r="K67" s="4"/>
    </row>
    <row r="68" spans="11:11" x14ac:dyDescent="0.25">
      <c r="K68" s="4"/>
    </row>
    <row r="69" spans="11:11" x14ac:dyDescent="0.25">
      <c r="K69" s="4"/>
    </row>
    <row r="70" spans="11:11" x14ac:dyDescent="0.25">
      <c r="K70" s="4"/>
    </row>
    <row r="71" spans="11:11" x14ac:dyDescent="0.25">
      <c r="K71" s="4"/>
    </row>
    <row r="72" spans="11:11" x14ac:dyDescent="0.25">
      <c r="K72" s="4"/>
    </row>
    <row r="73" spans="11:11" x14ac:dyDescent="0.25">
      <c r="K73" s="4"/>
    </row>
    <row r="74" spans="11:11" x14ac:dyDescent="0.25">
      <c r="K74" s="4"/>
    </row>
    <row r="75" spans="11:11" x14ac:dyDescent="0.25">
      <c r="K75" s="4"/>
    </row>
    <row r="76" spans="11:11" x14ac:dyDescent="0.25">
      <c r="K76" s="4"/>
    </row>
    <row r="77" spans="11:11" x14ac:dyDescent="0.25">
      <c r="K77" s="4"/>
    </row>
    <row r="78" spans="11:11" x14ac:dyDescent="0.25">
      <c r="K78" s="4"/>
    </row>
    <row r="79" spans="11:11" x14ac:dyDescent="0.25">
      <c r="K79" s="4"/>
    </row>
    <row r="80" spans="11:11" x14ac:dyDescent="0.25">
      <c r="K80" s="4"/>
    </row>
    <row r="81" spans="11:11" x14ac:dyDescent="0.25">
      <c r="K81" s="4"/>
    </row>
    <row r="82" spans="11:11" x14ac:dyDescent="0.25">
      <c r="K82" s="4"/>
    </row>
    <row r="83" spans="11:11" x14ac:dyDescent="0.25">
      <c r="K83" s="4"/>
    </row>
    <row r="84" spans="11:11" x14ac:dyDescent="0.25">
      <c r="K84" s="4"/>
    </row>
    <row r="85" spans="11:11" x14ac:dyDescent="0.25">
      <c r="K85" s="4"/>
    </row>
    <row r="86" spans="11:11" x14ac:dyDescent="0.25">
      <c r="K86" s="4"/>
    </row>
    <row r="87" spans="11:11" x14ac:dyDescent="0.25">
      <c r="K87" s="4"/>
    </row>
    <row r="88" spans="11:11" x14ac:dyDescent="0.25">
      <c r="K88" s="4"/>
    </row>
    <row r="89" spans="11:11" x14ac:dyDescent="0.25">
      <c r="K89" s="4"/>
    </row>
    <row r="90" spans="11:11" x14ac:dyDescent="0.25">
      <c r="K90" s="4"/>
    </row>
    <row r="91" spans="11:11" x14ac:dyDescent="0.25">
      <c r="K91" s="4"/>
    </row>
    <row r="92" spans="11:11" x14ac:dyDescent="0.25">
      <c r="K92" s="4"/>
    </row>
    <row r="93" spans="11:11" x14ac:dyDescent="0.25">
      <c r="K93" s="4"/>
    </row>
  </sheetData>
  <autoFilter ref="A4:H33"/>
  <sortState ref="A5:I37">
    <sortCondition ref="F5:F37"/>
  </sortState>
  <conditionalFormatting sqref="B3:B4">
    <cfRule type="duplicateValues" dxfId="22" priority="2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5"/>
  <sheetViews>
    <sheetView zoomScale="90" zoomScaleNormal="90" workbookViewId="0">
      <selection activeCell="F21" sqref="F21"/>
    </sheetView>
  </sheetViews>
  <sheetFormatPr defaultColWidth="11.42578125" defaultRowHeight="15" x14ac:dyDescent="0.25"/>
  <cols>
    <col min="1" max="1" width="12.140625" customWidth="1"/>
    <col min="2" max="2" width="9.7109375" style="10" customWidth="1"/>
    <col min="3" max="3" width="31" customWidth="1"/>
    <col min="4" max="4" width="14" style="18" customWidth="1"/>
    <col min="5" max="5" width="25" style="10" customWidth="1"/>
    <col min="6" max="6" width="9.42578125" style="10" customWidth="1"/>
    <col min="7" max="7" width="14" style="10" customWidth="1"/>
    <col min="8" max="8" width="12.7109375" style="10" customWidth="1"/>
    <col min="9" max="9" width="15" style="10" customWidth="1"/>
    <col min="10" max="10" width="13.7109375" style="10" customWidth="1"/>
    <col min="11" max="11" width="14.42578125" customWidth="1"/>
    <col min="12" max="12" width="13" customWidth="1"/>
    <col min="13" max="13" width="11.42578125" customWidth="1"/>
    <col min="14" max="14" width="13.42578125" customWidth="1"/>
    <col min="15" max="15" width="12.85546875" customWidth="1"/>
    <col min="16" max="16" width="13.42578125" customWidth="1"/>
    <col min="17" max="17" width="113.7109375" customWidth="1"/>
  </cols>
  <sheetData>
    <row r="2" spans="1:17" ht="31.5" x14ac:dyDescent="0.25">
      <c r="A2" s="73" t="s">
        <v>258</v>
      </c>
      <c r="B2" s="69" t="s">
        <v>0</v>
      </c>
      <c r="C2" s="71" t="s">
        <v>247</v>
      </c>
      <c r="D2" s="72" t="s">
        <v>2</v>
      </c>
      <c r="E2" s="71" t="s">
        <v>248</v>
      </c>
      <c r="F2" s="70" t="s">
        <v>274</v>
      </c>
      <c r="G2" s="70" t="s">
        <v>260</v>
      </c>
      <c r="H2" s="70" t="s">
        <v>261</v>
      </c>
      <c r="I2" s="71" t="s">
        <v>244</v>
      </c>
      <c r="J2" s="69" t="s">
        <v>262</v>
      </c>
      <c r="K2" s="83" t="s">
        <v>267</v>
      </c>
      <c r="L2" s="83" t="s">
        <v>268</v>
      </c>
      <c r="M2" s="79" t="s">
        <v>275</v>
      </c>
      <c r="N2" s="90" t="s">
        <v>273</v>
      </c>
      <c r="O2" s="85" t="s">
        <v>265</v>
      </c>
      <c r="P2" s="85" t="s">
        <v>266</v>
      </c>
    </row>
    <row r="3" spans="1:17" s="77" customFormat="1" x14ac:dyDescent="0.25">
      <c r="A3" s="76" t="s">
        <v>257</v>
      </c>
      <c r="B3" s="74">
        <v>5864031</v>
      </c>
      <c r="C3" s="105" t="s">
        <v>59</v>
      </c>
      <c r="D3" s="75">
        <v>8411114088174</v>
      </c>
      <c r="E3" s="74" t="s">
        <v>58</v>
      </c>
      <c r="F3" s="74">
        <v>15</v>
      </c>
      <c r="G3" s="74">
        <v>1050</v>
      </c>
      <c r="H3" s="74">
        <v>1</v>
      </c>
      <c r="I3" s="74" t="s">
        <v>148</v>
      </c>
      <c r="J3" s="74" t="s">
        <v>264</v>
      </c>
      <c r="K3" s="113">
        <v>80940</v>
      </c>
      <c r="L3" s="109">
        <f>K3*0.5</f>
        <v>40470</v>
      </c>
      <c r="M3" s="82">
        <f>K3/G3</f>
        <v>77.085714285714289</v>
      </c>
      <c r="N3" s="105"/>
      <c r="O3" s="88">
        <f>N3/G3</f>
        <v>0</v>
      </c>
      <c r="P3" s="78">
        <f>N3*0.5</f>
        <v>0</v>
      </c>
      <c r="Q3" s="93" t="s">
        <v>270</v>
      </c>
    </row>
    <row r="4" spans="1:17" s="77" customFormat="1" x14ac:dyDescent="0.25">
      <c r="A4" s="104" t="s">
        <v>257</v>
      </c>
      <c r="B4" s="105">
        <v>5935232</v>
      </c>
      <c r="C4" s="112" t="s">
        <v>55</v>
      </c>
      <c r="D4" s="75">
        <v>8411114087887</v>
      </c>
      <c r="E4" s="105" t="s">
        <v>58</v>
      </c>
      <c r="F4" s="105">
        <v>12</v>
      </c>
      <c r="G4" s="105">
        <v>1008</v>
      </c>
      <c r="H4" s="105">
        <v>6</v>
      </c>
      <c r="I4" s="105" t="s">
        <v>148</v>
      </c>
      <c r="J4" s="105" t="s">
        <v>264</v>
      </c>
      <c r="K4" s="114">
        <v>30000</v>
      </c>
      <c r="L4" s="109">
        <f t="shared" ref="L4:L7" si="0">K4*0.5</f>
        <v>15000</v>
      </c>
      <c r="M4" s="106">
        <f t="shared" ref="M4:M7" si="1">K4/G4</f>
        <v>29.761904761904763</v>
      </c>
      <c r="N4" s="105"/>
      <c r="O4" s="88">
        <f t="shared" ref="O4:O7" si="2">N4/G4</f>
        <v>0</v>
      </c>
      <c r="P4" s="78">
        <f t="shared" ref="P4:P7" si="3">N4*0.5</f>
        <v>0</v>
      </c>
      <c r="Q4" s="93" t="s">
        <v>271</v>
      </c>
    </row>
    <row r="5" spans="1:17" s="77" customFormat="1" x14ac:dyDescent="0.25">
      <c r="A5" s="76" t="s">
        <v>257</v>
      </c>
      <c r="B5" s="74">
        <v>5851151</v>
      </c>
      <c r="C5" s="105" t="s">
        <v>49</v>
      </c>
      <c r="D5" s="75">
        <v>8411114088174</v>
      </c>
      <c r="E5" s="74" t="s">
        <v>53</v>
      </c>
      <c r="F5" s="74">
        <v>15</v>
      </c>
      <c r="G5" s="74">
        <v>1050</v>
      </c>
      <c r="H5" s="74">
        <v>14</v>
      </c>
      <c r="I5" s="74" t="s">
        <v>183</v>
      </c>
      <c r="J5" s="74" t="s">
        <v>263</v>
      </c>
      <c r="K5" s="113">
        <v>21000</v>
      </c>
      <c r="L5" s="109">
        <f t="shared" si="0"/>
        <v>10500</v>
      </c>
      <c r="M5" s="106">
        <f t="shared" si="1"/>
        <v>20</v>
      </c>
      <c r="N5" s="105"/>
      <c r="O5" s="88">
        <f t="shared" si="2"/>
        <v>0</v>
      </c>
      <c r="P5" s="78">
        <f t="shared" si="3"/>
        <v>0</v>
      </c>
      <c r="Q5" s="93" t="s">
        <v>270</v>
      </c>
    </row>
    <row r="6" spans="1:17" s="77" customFormat="1" x14ac:dyDescent="0.25">
      <c r="A6" s="76" t="s">
        <v>257</v>
      </c>
      <c r="B6" s="74">
        <v>5864031</v>
      </c>
      <c r="C6" s="105" t="s">
        <v>59</v>
      </c>
      <c r="D6" s="75">
        <v>8411114088174</v>
      </c>
      <c r="E6" s="74" t="s">
        <v>58</v>
      </c>
      <c r="F6" s="74">
        <v>15</v>
      </c>
      <c r="G6" s="74">
        <v>1050</v>
      </c>
      <c r="H6" s="74">
        <v>1</v>
      </c>
      <c r="I6" s="74" t="s">
        <v>183</v>
      </c>
      <c r="J6" s="74" t="s">
        <v>263</v>
      </c>
      <c r="K6" s="113">
        <v>129585</v>
      </c>
      <c r="L6" s="109">
        <f t="shared" si="0"/>
        <v>64792.5</v>
      </c>
      <c r="M6" s="106">
        <f t="shared" si="1"/>
        <v>123.41428571428571</v>
      </c>
      <c r="N6" s="105"/>
      <c r="O6" s="88">
        <f t="shared" si="2"/>
        <v>0</v>
      </c>
      <c r="P6" s="78">
        <f t="shared" si="3"/>
        <v>0</v>
      </c>
      <c r="Q6" s="93" t="s">
        <v>270</v>
      </c>
    </row>
    <row r="7" spans="1:17" s="77" customFormat="1" x14ac:dyDescent="0.25">
      <c r="A7" s="76" t="s">
        <v>257</v>
      </c>
      <c r="B7" s="74">
        <v>5935232</v>
      </c>
      <c r="C7" s="105" t="s">
        <v>55</v>
      </c>
      <c r="D7" s="75">
        <v>8411114087887</v>
      </c>
      <c r="E7" s="74" t="s">
        <v>58</v>
      </c>
      <c r="F7" s="74">
        <v>12</v>
      </c>
      <c r="G7" s="74">
        <v>1008</v>
      </c>
      <c r="H7" s="74">
        <v>6</v>
      </c>
      <c r="I7" s="74" t="s">
        <v>183</v>
      </c>
      <c r="J7" s="74" t="s">
        <v>263</v>
      </c>
      <c r="K7" s="113">
        <v>60216</v>
      </c>
      <c r="L7" s="109">
        <f t="shared" si="0"/>
        <v>30108</v>
      </c>
      <c r="M7" s="106">
        <f t="shared" si="1"/>
        <v>59.738095238095241</v>
      </c>
      <c r="N7" s="105"/>
      <c r="O7" s="88">
        <f t="shared" si="2"/>
        <v>0</v>
      </c>
      <c r="P7" s="78">
        <f t="shared" si="3"/>
        <v>0</v>
      </c>
      <c r="Q7" s="93" t="s">
        <v>271</v>
      </c>
    </row>
    <row r="8" spans="1:17" s="77" customFormat="1" x14ac:dyDescent="0.25">
      <c r="A8" s="115"/>
      <c r="B8" s="116"/>
      <c r="C8" s="115"/>
      <c r="D8" s="117"/>
      <c r="E8" s="116"/>
      <c r="F8" s="116"/>
      <c r="G8" s="116"/>
      <c r="H8" s="116"/>
      <c r="I8" s="116"/>
      <c r="J8" s="116"/>
      <c r="K8" s="110">
        <f t="shared" ref="K8:P8" si="4">SUM(K3:K7)</f>
        <v>321741</v>
      </c>
      <c r="L8" s="111">
        <f t="shared" si="4"/>
        <v>160870.5</v>
      </c>
      <c r="M8" s="81">
        <f t="shared" si="4"/>
        <v>310</v>
      </c>
      <c r="N8" s="86">
        <f t="shared" si="4"/>
        <v>0</v>
      </c>
      <c r="O8" s="89">
        <f t="shared" si="4"/>
        <v>0</v>
      </c>
      <c r="P8" s="87">
        <f t="shared" si="4"/>
        <v>0</v>
      </c>
    </row>
    <row r="10" spans="1:17" x14ac:dyDescent="0.25">
      <c r="N10" s="80" t="s">
        <v>269</v>
      </c>
      <c r="O10" s="92">
        <f>O8/33</f>
        <v>0</v>
      </c>
    </row>
    <row r="13" spans="1:17" x14ac:dyDescent="0.25">
      <c r="F13" s="118"/>
    </row>
    <row r="14" spans="1:17" x14ac:dyDescent="0.25">
      <c r="F14" s="118"/>
    </row>
    <row r="15" spans="1:17" x14ac:dyDescent="0.25">
      <c r="F15" s="118"/>
    </row>
  </sheetData>
  <autoFilter ref="A2:P8">
    <sortState ref="A4:AX53">
      <sortCondition ref="J3:J53"/>
    </sortState>
  </autoFilter>
  <hyperlinks>
    <hyperlink ref="Q6" r:id="rId1"/>
    <hyperlink ref="Q5" r:id="rId2"/>
    <hyperlink ref="Q3" r:id="rId3"/>
    <hyperlink ref="Q7" r:id="rId4"/>
    <hyperlink ref="Q4" r:id="rId5"/>
  </hyperlinks>
  <pageMargins left="0.7" right="0.7" top="0.75" bottom="0.75" header="0.3" footer="0.3"/>
  <pageSetup paperSize="9" orientation="portrait"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0"/>
  <sheetViews>
    <sheetView topLeftCell="A43" workbookViewId="0">
      <selection activeCell="B8" sqref="B8"/>
    </sheetView>
  </sheetViews>
  <sheetFormatPr defaultColWidth="11.42578125" defaultRowHeight="15" x14ac:dyDescent="0.25"/>
  <cols>
    <col min="1" max="1" width="19.42578125" customWidth="1"/>
    <col min="2" max="2" width="22.85546875" style="4" bestFit="1" customWidth="1"/>
    <col min="3" max="3" width="36.28515625" style="4" bestFit="1" customWidth="1"/>
  </cols>
  <sheetData>
    <row r="3" spans="1:3" x14ac:dyDescent="0.25">
      <c r="A3" s="16" t="s">
        <v>25</v>
      </c>
      <c r="B3" s="4" t="s">
        <v>100</v>
      </c>
      <c r="C3" s="4" t="s">
        <v>26</v>
      </c>
    </row>
    <row r="4" spans="1:3" x14ac:dyDescent="0.25">
      <c r="A4" s="5">
        <v>6221571</v>
      </c>
      <c r="B4" s="4">
        <v>1706100</v>
      </c>
      <c r="C4" s="4">
        <v>6466119</v>
      </c>
    </row>
    <row r="5" spans="1:3" x14ac:dyDescent="0.25">
      <c r="A5" s="5">
        <v>6022471</v>
      </c>
      <c r="B5" s="4">
        <v>463400</v>
      </c>
      <c r="C5" s="4">
        <v>3104780</v>
      </c>
    </row>
    <row r="6" spans="1:3" x14ac:dyDescent="0.25">
      <c r="A6" s="5">
        <v>5983710</v>
      </c>
      <c r="B6" s="4">
        <v>373350</v>
      </c>
      <c r="C6" s="4">
        <v>1833148.5</v>
      </c>
    </row>
    <row r="7" spans="1:3" x14ac:dyDescent="0.25">
      <c r="A7" s="5">
        <v>6107811</v>
      </c>
      <c r="B7" s="4">
        <v>27560</v>
      </c>
      <c r="C7" s="4">
        <v>1378000</v>
      </c>
    </row>
    <row r="8" spans="1:3" x14ac:dyDescent="0.25">
      <c r="A8" s="5">
        <v>5969953</v>
      </c>
      <c r="B8" s="4">
        <v>943056</v>
      </c>
      <c r="C8" s="4">
        <v>1159958.8799999999</v>
      </c>
    </row>
    <row r="9" spans="1:3" x14ac:dyDescent="0.25">
      <c r="A9" s="5">
        <v>5864031</v>
      </c>
      <c r="B9" s="4">
        <v>286335</v>
      </c>
      <c r="C9" s="4">
        <v>1136721</v>
      </c>
    </row>
    <row r="10" spans="1:3" x14ac:dyDescent="0.25">
      <c r="A10" s="5">
        <v>6112634</v>
      </c>
      <c r="B10" s="4">
        <v>91250</v>
      </c>
      <c r="C10" s="4">
        <v>957212.5</v>
      </c>
    </row>
    <row r="11" spans="1:3" x14ac:dyDescent="0.25">
      <c r="A11" s="5">
        <v>2680853</v>
      </c>
      <c r="B11" s="4">
        <v>359040</v>
      </c>
      <c r="C11" s="4">
        <v>700128</v>
      </c>
    </row>
    <row r="12" spans="1:3" x14ac:dyDescent="0.25">
      <c r="A12" s="5">
        <v>6021894</v>
      </c>
      <c r="B12" s="4">
        <v>226080</v>
      </c>
      <c r="C12" s="4">
        <v>671457.6</v>
      </c>
    </row>
    <row r="13" spans="1:3" x14ac:dyDescent="0.25">
      <c r="A13" s="5">
        <v>5927451</v>
      </c>
      <c r="B13" s="4">
        <v>123940</v>
      </c>
      <c r="C13" s="4">
        <v>622542.60000000009</v>
      </c>
    </row>
    <row r="14" spans="1:3" x14ac:dyDescent="0.25">
      <c r="A14" s="5">
        <v>5870533</v>
      </c>
      <c r="B14" s="4">
        <v>71778</v>
      </c>
      <c r="C14" s="4">
        <v>574224</v>
      </c>
    </row>
    <row r="15" spans="1:3" x14ac:dyDescent="0.25">
      <c r="A15" s="5">
        <v>5905050</v>
      </c>
      <c r="B15" s="4">
        <v>127824</v>
      </c>
      <c r="C15" s="4">
        <v>438587.04000000004</v>
      </c>
    </row>
    <row r="16" spans="1:3" x14ac:dyDescent="0.25">
      <c r="A16" s="5">
        <v>5970731</v>
      </c>
      <c r="B16" s="4">
        <v>122760</v>
      </c>
      <c r="C16" s="4">
        <v>406986.80000000005</v>
      </c>
    </row>
    <row r="17" spans="1:3" x14ac:dyDescent="0.25">
      <c r="A17" s="5">
        <v>5935232</v>
      </c>
      <c r="B17" s="4">
        <v>90276</v>
      </c>
      <c r="C17" s="4">
        <v>361104</v>
      </c>
    </row>
    <row r="18" spans="1:3" x14ac:dyDescent="0.25">
      <c r="A18" s="5">
        <v>7404432</v>
      </c>
      <c r="B18" s="4">
        <v>68280</v>
      </c>
      <c r="C18" s="4">
        <v>350959.2</v>
      </c>
    </row>
    <row r="19" spans="1:3" x14ac:dyDescent="0.25">
      <c r="A19" s="5">
        <v>5845132</v>
      </c>
      <c r="B19" s="4">
        <v>69680</v>
      </c>
      <c r="C19" s="4">
        <v>278720</v>
      </c>
    </row>
    <row r="20" spans="1:3" x14ac:dyDescent="0.25">
      <c r="A20" s="5">
        <v>1534774</v>
      </c>
      <c r="B20" s="4">
        <v>83880</v>
      </c>
      <c r="C20" s="4">
        <v>276804</v>
      </c>
    </row>
    <row r="21" spans="1:3" x14ac:dyDescent="0.25">
      <c r="A21" s="5">
        <v>6003833</v>
      </c>
      <c r="B21" s="4">
        <v>270672</v>
      </c>
      <c r="C21" s="4">
        <v>275795.16000000003</v>
      </c>
    </row>
    <row r="22" spans="1:3" x14ac:dyDescent="0.25">
      <c r="A22" s="5">
        <v>5983474</v>
      </c>
      <c r="B22" s="4">
        <v>131320</v>
      </c>
      <c r="C22" s="4">
        <v>262640</v>
      </c>
    </row>
    <row r="23" spans="1:3" x14ac:dyDescent="0.25">
      <c r="A23" s="5">
        <v>2423155</v>
      </c>
      <c r="B23" s="4">
        <v>123120</v>
      </c>
      <c r="C23" s="4">
        <v>215460</v>
      </c>
    </row>
    <row r="24" spans="1:3" x14ac:dyDescent="0.25">
      <c r="A24" s="5">
        <v>5987471</v>
      </c>
      <c r="B24" s="4">
        <v>106128</v>
      </c>
      <c r="C24" s="4">
        <v>206949.59999999998</v>
      </c>
    </row>
    <row r="25" spans="1:3" x14ac:dyDescent="0.25">
      <c r="A25" s="5">
        <v>5974591</v>
      </c>
      <c r="B25" s="4">
        <v>74260</v>
      </c>
      <c r="C25" s="4">
        <v>197531.6</v>
      </c>
    </row>
    <row r="26" spans="1:3" x14ac:dyDescent="0.25">
      <c r="A26" s="5">
        <v>5905313</v>
      </c>
      <c r="B26" s="4">
        <v>24129</v>
      </c>
      <c r="C26" s="4">
        <v>193032</v>
      </c>
    </row>
    <row r="27" spans="1:3" x14ac:dyDescent="0.25">
      <c r="A27" s="5">
        <v>5839834</v>
      </c>
      <c r="B27" s="4">
        <v>73032</v>
      </c>
      <c r="C27" s="4">
        <v>158479.44</v>
      </c>
    </row>
    <row r="28" spans="1:3" x14ac:dyDescent="0.25">
      <c r="A28" s="5">
        <v>5851151</v>
      </c>
      <c r="B28" s="4">
        <v>34650</v>
      </c>
      <c r="C28" s="4">
        <v>138600</v>
      </c>
    </row>
    <row r="29" spans="1:3" x14ac:dyDescent="0.25">
      <c r="A29" s="5">
        <v>7313415</v>
      </c>
      <c r="B29" s="4">
        <v>32550</v>
      </c>
      <c r="C29" s="4">
        <v>130200</v>
      </c>
    </row>
    <row r="30" spans="1:3" x14ac:dyDescent="0.25">
      <c r="A30" s="5">
        <v>5969435</v>
      </c>
      <c r="B30" s="4">
        <v>14058</v>
      </c>
      <c r="C30" s="4">
        <v>115601.40000000001</v>
      </c>
    </row>
    <row r="31" spans="1:3" x14ac:dyDescent="0.25">
      <c r="A31" s="5">
        <v>6128671</v>
      </c>
      <c r="B31" s="4">
        <v>85752</v>
      </c>
      <c r="C31" s="4">
        <v>105474.96</v>
      </c>
    </row>
    <row r="32" spans="1:3" x14ac:dyDescent="0.25">
      <c r="A32" s="5">
        <v>6031531</v>
      </c>
      <c r="B32" s="4">
        <v>11900</v>
      </c>
      <c r="C32" s="4">
        <v>104720</v>
      </c>
    </row>
    <row r="33" spans="1:3" x14ac:dyDescent="0.25">
      <c r="A33" s="5">
        <v>2391754</v>
      </c>
      <c r="B33" s="4">
        <v>57200</v>
      </c>
      <c r="C33" s="4">
        <v>103770.4</v>
      </c>
    </row>
    <row r="34" spans="1:3" x14ac:dyDescent="0.25">
      <c r="A34" s="5">
        <v>6206515</v>
      </c>
      <c r="B34" s="4">
        <v>3780</v>
      </c>
      <c r="C34" s="4">
        <v>88830</v>
      </c>
    </row>
    <row r="35" spans="1:3" x14ac:dyDescent="0.25">
      <c r="A35" s="5">
        <v>7018052</v>
      </c>
      <c r="B35" s="4">
        <v>4478</v>
      </c>
      <c r="C35" s="4">
        <v>86770</v>
      </c>
    </row>
    <row r="36" spans="1:3" x14ac:dyDescent="0.25">
      <c r="A36" s="5">
        <v>5978950</v>
      </c>
      <c r="B36" s="4">
        <v>28596</v>
      </c>
      <c r="C36" s="4">
        <v>78758.64</v>
      </c>
    </row>
    <row r="37" spans="1:3" x14ac:dyDescent="0.25">
      <c r="A37" s="5">
        <v>5982853</v>
      </c>
      <c r="B37" s="4">
        <v>48587</v>
      </c>
      <c r="C37" s="4">
        <v>77739.199999999997</v>
      </c>
    </row>
    <row r="38" spans="1:3" x14ac:dyDescent="0.25">
      <c r="A38" s="5">
        <v>6565934</v>
      </c>
      <c r="B38" s="4">
        <v>3740</v>
      </c>
      <c r="C38" s="4">
        <v>65288.08</v>
      </c>
    </row>
    <row r="39" spans="1:3" x14ac:dyDescent="0.25">
      <c r="A39" s="5">
        <v>6068631</v>
      </c>
      <c r="B39" s="4">
        <v>29592</v>
      </c>
      <c r="C39" s="4">
        <v>64214.64</v>
      </c>
    </row>
    <row r="40" spans="1:3" x14ac:dyDescent="0.25">
      <c r="A40" s="5">
        <v>6221511</v>
      </c>
      <c r="B40" s="4">
        <v>15150</v>
      </c>
      <c r="C40" s="4">
        <v>57418.5</v>
      </c>
    </row>
    <row r="41" spans="1:3" x14ac:dyDescent="0.25">
      <c r="A41" s="5">
        <v>6498275</v>
      </c>
      <c r="B41" s="4">
        <v>28320</v>
      </c>
      <c r="C41" s="4">
        <v>49276.800000000003</v>
      </c>
    </row>
    <row r="42" spans="1:3" x14ac:dyDescent="0.25">
      <c r="A42" s="5">
        <v>5872530</v>
      </c>
      <c r="B42" s="4">
        <v>5172</v>
      </c>
      <c r="C42" s="4">
        <v>48823.68</v>
      </c>
    </row>
    <row r="43" spans="1:3" x14ac:dyDescent="0.25">
      <c r="A43" s="5">
        <v>7592096</v>
      </c>
      <c r="B43" s="4">
        <v>16044</v>
      </c>
      <c r="C43" s="4">
        <v>45286.8</v>
      </c>
    </row>
    <row r="44" spans="1:3" x14ac:dyDescent="0.25">
      <c r="A44" s="5">
        <v>6038331</v>
      </c>
      <c r="B44" s="4">
        <v>36408</v>
      </c>
      <c r="C44" s="4">
        <v>43070.64</v>
      </c>
    </row>
    <row r="45" spans="1:3" x14ac:dyDescent="0.25">
      <c r="A45" s="5">
        <v>5969572</v>
      </c>
      <c r="B45" s="4">
        <v>6438</v>
      </c>
      <c r="C45" s="4">
        <v>41847</v>
      </c>
    </row>
    <row r="46" spans="1:3" x14ac:dyDescent="0.25">
      <c r="A46" s="5">
        <v>5920151</v>
      </c>
      <c r="B46" s="4">
        <v>33744</v>
      </c>
      <c r="C46" s="4">
        <v>41505.119999999995</v>
      </c>
    </row>
    <row r="47" spans="1:3" x14ac:dyDescent="0.25">
      <c r="A47" s="5">
        <v>2087736</v>
      </c>
      <c r="B47" s="4">
        <v>1280</v>
      </c>
      <c r="C47" s="4">
        <v>40320</v>
      </c>
    </row>
    <row r="48" spans="1:3" x14ac:dyDescent="0.25">
      <c r="A48" s="5">
        <v>6128591</v>
      </c>
      <c r="B48" s="4">
        <v>20424</v>
      </c>
      <c r="C48" s="4">
        <v>25121.52</v>
      </c>
    </row>
    <row r="49" spans="1:3" x14ac:dyDescent="0.25">
      <c r="A49" s="5">
        <v>2555614</v>
      </c>
      <c r="B49" s="4">
        <v>6432</v>
      </c>
      <c r="C49" s="4">
        <v>24120</v>
      </c>
    </row>
    <row r="50" spans="1:3" x14ac:dyDescent="0.25">
      <c r="A50" s="5">
        <v>5786213</v>
      </c>
      <c r="B50" s="4">
        <v>1100</v>
      </c>
      <c r="C50" s="4">
        <v>21667.360000000001</v>
      </c>
    </row>
    <row r="51" spans="1:3" x14ac:dyDescent="0.25">
      <c r="A51" s="5">
        <v>2087232</v>
      </c>
      <c r="B51" s="4">
        <v>2526</v>
      </c>
      <c r="C51" s="4">
        <v>16419</v>
      </c>
    </row>
    <row r="52" spans="1:3" x14ac:dyDescent="0.25">
      <c r="A52" s="5">
        <v>5792313</v>
      </c>
      <c r="B52" s="4">
        <v>340</v>
      </c>
      <c r="C52" s="4">
        <v>13600</v>
      </c>
    </row>
    <row r="53" spans="1:3" x14ac:dyDescent="0.25">
      <c r="A53" s="5">
        <v>6036471</v>
      </c>
      <c r="B53" s="4">
        <v>6912</v>
      </c>
      <c r="C53" s="4">
        <v>13478.4</v>
      </c>
    </row>
    <row r="54" spans="1:3" x14ac:dyDescent="0.25">
      <c r="A54" s="5">
        <v>5870692</v>
      </c>
      <c r="B54" s="4">
        <v>1356</v>
      </c>
      <c r="C54" s="4">
        <v>9315.7199999999993</v>
      </c>
    </row>
    <row r="55" spans="1:3" x14ac:dyDescent="0.25">
      <c r="A55" s="5">
        <v>5692592</v>
      </c>
      <c r="B55" s="4">
        <v>100</v>
      </c>
      <c r="C55" s="4">
        <v>8400</v>
      </c>
    </row>
    <row r="56" spans="1:3" x14ac:dyDescent="0.25">
      <c r="A56" s="5">
        <v>6221354</v>
      </c>
      <c r="B56" s="4">
        <v>2150</v>
      </c>
      <c r="C56" s="4">
        <v>8148.5</v>
      </c>
    </row>
    <row r="57" spans="1:3" x14ac:dyDescent="0.25">
      <c r="A57" s="5">
        <v>3558473</v>
      </c>
      <c r="B57" s="4">
        <v>6792</v>
      </c>
      <c r="C57" s="4">
        <v>7539.12</v>
      </c>
    </row>
    <row r="58" spans="1:3" x14ac:dyDescent="0.25">
      <c r="A58" s="5">
        <v>3558455</v>
      </c>
      <c r="B58" s="4">
        <v>2604</v>
      </c>
      <c r="C58" s="4">
        <v>4322.6400000000003</v>
      </c>
    </row>
    <row r="59" spans="1:3" x14ac:dyDescent="0.25">
      <c r="A59" s="5">
        <v>5984035</v>
      </c>
      <c r="B59" s="4">
        <v>3040</v>
      </c>
      <c r="C59" s="4">
        <v>4225.6000000000004</v>
      </c>
    </row>
    <row r="60" spans="1:3" x14ac:dyDescent="0.25">
      <c r="A60" s="5">
        <v>2985532</v>
      </c>
      <c r="B60" s="4">
        <v>2328</v>
      </c>
      <c r="C60" s="4">
        <v>2584.08</v>
      </c>
    </row>
    <row r="61" spans="1:3" x14ac:dyDescent="0.25">
      <c r="A61" s="5">
        <v>3549130</v>
      </c>
      <c r="B61" s="4">
        <v>768</v>
      </c>
      <c r="C61" s="4">
        <v>2304</v>
      </c>
    </row>
    <row r="62" spans="1:3" x14ac:dyDescent="0.25">
      <c r="A62" s="5">
        <v>5952392</v>
      </c>
      <c r="B62" s="4">
        <v>786</v>
      </c>
      <c r="C62" s="4">
        <v>2279.4</v>
      </c>
    </row>
    <row r="63" spans="1:3" x14ac:dyDescent="0.25">
      <c r="A63" s="5">
        <v>2985432</v>
      </c>
      <c r="B63" s="4">
        <v>1020</v>
      </c>
      <c r="C63" s="4">
        <v>1693.2</v>
      </c>
    </row>
    <row r="64" spans="1:3" x14ac:dyDescent="0.25">
      <c r="A64" s="5">
        <v>7313494</v>
      </c>
      <c r="B64" s="4">
        <v>120</v>
      </c>
      <c r="C64" s="4">
        <v>658.8</v>
      </c>
    </row>
    <row r="65" spans="1:3" x14ac:dyDescent="0.25">
      <c r="A65" s="5">
        <v>5860311</v>
      </c>
      <c r="B65" s="4">
        <v>46956</v>
      </c>
      <c r="C65" s="4">
        <v>469.56</v>
      </c>
    </row>
    <row r="66" spans="1:3" x14ac:dyDescent="0.25">
      <c r="A66" s="5">
        <v>7315034</v>
      </c>
      <c r="B66" s="4">
        <v>9</v>
      </c>
      <c r="C66" s="4">
        <v>72</v>
      </c>
    </row>
    <row r="67" spans="1:3" x14ac:dyDescent="0.25">
      <c r="A67" s="5">
        <v>4172572</v>
      </c>
      <c r="B67" s="4">
        <v>12</v>
      </c>
      <c r="C67" s="4">
        <v>36.119999999999997</v>
      </c>
    </row>
    <row r="68" spans="1:3" x14ac:dyDescent="0.25">
      <c r="A68" s="5">
        <v>2308504</v>
      </c>
      <c r="B68" s="4">
        <v>24</v>
      </c>
      <c r="C68" s="4">
        <v>17.04</v>
      </c>
    </row>
    <row r="69" spans="1:3" x14ac:dyDescent="0.25">
      <c r="A69" s="5" t="s">
        <v>256</v>
      </c>
    </row>
    <row r="70" spans="1:3" x14ac:dyDescent="0.25">
      <c r="A70" s="5" t="s">
        <v>79</v>
      </c>
      <c r="B70" s="4">
        <v>6640488</v>
      </c>
      <c r="C70" s="4">
        <v>23921328.840000004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0"/>
  <sheetViews>
    <sheetView topLeftCell="A91" workbookViewId="0">
      <selection sqref="A1:N126"/>
    </sheetView>
  </sheetViews>
  <sheetFormatPr defaultColWidth="11.42578125" defaultRowHeight="15" x14ac:dyDescent="0.25"/>
  <cols>
    <col min="3" max="3" width="43.85546875" bestFit="1" customWidth="1"/>
    <col min="4" max="4" width="15.140625" customWidth="1"/>
    <col min="12" max="12" width="17.42578125" bestFit="1" customWidth="1"/>
    <col min="15" max="18" width="0" hidden="1" customWidth="1"/>
    <col min="19" max="19" width="24.140625" hidden="1" customWidth="1"/>
    <col min="20" max="20" width="20" hidden="1" customWidth="1"/>
    <col min="21" max="21" width="8" hidden="1" customWidth="1"/>
    <col min="22" max="22" width="9" hidden="1" customWidth="1"/>
    <col min="23" max="23" width="12.42578125" hidden="1" customWidth="1"/>
    <col min="24" max="24" width="9.7109375" hidden="1" customWidth="1"/>
    <col min="25" max="25" width="9.28515625" hidden="1" customWidth="1"/>
    <col min="26" max="26" width="13.42578125" hidden="1" customWidth="1"/>
    <col min="27" max="27" width="13.7109375" hidden="1" customWidth="1"/>
    <col min="28" max="28" width="11.85546875" hidden="1" customWidth="1"/>
    <col min="29" max="29" width="12.7109375" hidden="1" customWidth="1"/>
    <col min="30" max="30" width="12.42578125" hidden="1" customWidth="1"/>
    <col min="31" max="31" width="13.7109375" hidden="1" customWidth="1"/>
    <col min="32" max="32" width="12.7109375" hidden="1" customWidth="1"/>
    <col min="33" max="33" width="12.42578125" hidden="1" customWidth="1"/>
    <col min="34" max="34" width="12.7109375" hidden="1" customWidth="1"/>
    <col min="35" max="35" width="12.42578125" hidden="1" customWidth="1"/>
    <col min="36" max="36" width="13.7109375" hidden="1" customWidth="1"/>
    <col min="37" max="37" width="12.7109375" customWidth="1"/>
    <col min="38" max="38" width="12.42578125" customWidth="1"/>
    <col min="39" max="39" width="9.28515625" customWidth="1"/>
    <col min="40" max="40" width="13.7109375" customWidth="1"/>
    <col min="41" max="41" width="12.7109375" customWidth="1"/>
    <col min="42" max="42" width="10" customWidth="1"/>
    <col min="43" max="43" width="12.7109375" customWidth="1"/>
    <col min="44" max="44" width="10" customWidth="1"/>
    <col min="45" max="45" width="12.7109375" customWidth="1"/>
    <col min="46" max="46" width="12.42578125" customWidth="1"/>
    <col min="47" max="47" width="12.7109375" customWidth="1"/>
    <col min="48" max="48" width="10" customWidth="1"/>
    <col min="49" max="49" width="12.7109375" customWidth="1"/>
    <col min="50" max="50" width="10" customWidth="1"/>
    <col min="51" max="51" width="12.7109375" customWidth="1"/>
    <col min="52" max="52" width="10" customWidth="1"/>
    <col min="53" max="53" width="12.7109375" customWidth="1"/>
    <col min="54" max="54" width="12.42578125" customWidth="1"/>
    <col min="55" max="55" width="12.7109375" customWidth="1"/>
    <col min="56" max="56" width="12.42578125" customWidth="1"/>
    <col min="57" max="57" width="9.28515625" customWidth="1"/>
    <col min="58" max="58" width="12.7109375" customWidth="1"/>
    <col min="59" max="59" width="12.42578125" customWidth="1"/>
    <col min="60" max="60" width="12.7109375" customWidth="1"/>
    <col min="61" max="61" width="12.42578125" customWidth="1"/>
    <col min="62" max="62" width="9.28515625" customWidth="1"/>
    <col min="63" max="63" width="12.7109375" customWidth="1"/>
    <col min="64" max="64" width="12.42578125" customWidth="1"/>
    <col min="65" max="65" width="9.28515625" customWidth="1"/>
    <col min="66" max="66" width="13.7109375" customWidth="1"/>
    <col min="67" max="67" width="12.7109375" customWidth="1"/>
    <col min="68" max="68" width="12.42578125" customWidth="1"/>
    <col min="69" max="69" width="12.7109375" customWidth="1"/>
    <col min="70" max="70" width="12.42578125" customWidth="1"/>
    <col min="71" max="71" width="12.7109375" customWidth="1"/>
    <col min="72" max="72" width="12.42578125" customWidth="1"/>
    <col min="73" max="73" width="9.28515625" customWidth="1"/>
    <col min="74" max="74" width="13.7109375" customWidth="1"/>
    <col min="75" max="75" width="12.7109375" customWidth="1"/>
    <col min="76" max="76" width="12.42578125" customWidth="1"/>
    <col min="77" max="77" width="9.28515625" customWidth="1"/>
    <col min="78" max="78" width="12.7109375" customWidth="1"/>
    <col min="79" max="79" width="10" customWidth="1"/>
    <col min="80" max="80" width="13.7109375" customWidth="1"/>
    <col min="81" max="81" width="12.7109375" customWidth="1"/>
    <col min="82" max="82" width="12.42578125" customWidth="1"/>
    <col min="83" max="83" width="9.28515625" customWidth="1"/>
    <col min="84" max="84" width="13.7109375" customWidth="1"/>
    <col min="85" max="85" width="12.7109375" bestFit="1" customWidth="1"/>
    <col min="86" max="86" width="20.28515625" bestFit="1" customWidth="1"/>
    <col min="87" max="87" width="8.28515625" customWidth="1"/>
    <col min="88" max="88" width="12.42578125" bestFit="1" customWidth="1"/>
    <col min="89" max="89" width="9.7109375" customWidth="1"/>
    <col min="90" max="90" width="9.28515625" customWidth="1"/>
    <col min="91" max="91" width="13.7109375" bestFit="1" customWidth="1"/>
    <col min="92" max="92" width="12.7109375" bestFit="1" customWidth="1"/>
    <col min="93" max="93" width="12.42578125" bestFit="1" customWidth="1"/>
    <col min="94" max="94" width="9.28515625" customWidth="1"/>
    <col min="95" max="95" width="13.7109375" bestFit="1" customWidth="1"/>
    <col min="96" max="96" width="12.7109375" bestFit="1" customWidth="1"/>
    <col min="97" max="97" width="10" customWidth="1"/>
    <col min="98" max="98" width="13.7109375" bestFit="1" customWidth="1"/>
    <col min="99" max="99" width="12.7109375" bestFit="1" customWidth="1"/>
    <col min="100" max="100" width="20.28515625" bestFit="1" customWidth="1"/>
    <col min="101" max="101" width="8.28515625" customWidth="1"/>
    <col min="102" max="102" width="12.42578125" bestFit="1" customWidth="1"/>
    <col min="103" max="103" width="9.7109375" customWidth="1"/>
    <col min="104" max="104" width="9.28515625" customWidth="1"/>
    <col min="105" max="105" width="12.7109375" bestFit="1" customWidth="1"/>
    <col min="106" max="106" width="12.42578125" bestFit="1" customWidth="1"/>
    <col min="107" max="107" width="9.28515625" customWidth="1"/>
    <col min="108" max="108" width="13.7109375" bestFit="1" customWidth="1"/>
    <col min="109" max="109" width="12.7109375" bestFit="1" customWidth="1"/>
    <col min="110" max="110" width="12.42578125" bestFit="1" customWidth="1"/>
    <col min="111" max="111" width="12.7109375" bestFit="1" customWidth="1"/>
    <col min="112" max="112" width="12.42578125" bestFit="1" customWidth="1"/>
    <col min="113" max="113" width="9.28515625" customWidth="1"/>
    <col min="114" max="114" width="13.7109375" bestFit="1" customWidth="1"/>
    <col min="115" max="115" width="12.7109375" bestFit="1" customWidth="1"/>
    <col min="116" max="116" width="10" customWidth="1"/>
    <col min="117" max="117" width="12.7109375" bestFit="1" customWidth="1"/>
    <col min="118" max="118" width="12.42578125" bestFit="1" customWidth="1"/>
    <col min="119" max="119" width="9.28515625" customWidth="1"/>
    <col min="120" max="120" width="13.7109375" bestFit="1" customWidth="1"/>
    <col min="121" max="121" width="12.7109375" bestFit="1" customWidth="1"/>
    <col min="122" max="122" width="20.28515625" bestFit="1" customWidth="1"/>
    <col min="123" max="123" width="8.28515625" customWidth="1"/>
    <col min="124" max="124" width="12.42578125" bestFit="1" customWidth="1"/>
    <col min="125" max="125" width="9.7109375" customWidth="1"/>
    <col min="126" max="126" width="9.28515625" customWidth="1"/>
    <col min="127" max="127" width="12.7109375" bestFit="1" customWidth="1"/>
    <col min="128" max="128" width="12.42578125" bestFit="1" customWidth="1"/>
    <col min="129" max="129" width="12.7109375" bestFit="1" customWidth="1"/>
    <col min="130" max="130" width="12.42578125" bestFit="1" customWidth="1"/>
    <col min="131" max="131" width="9.28515625" customWidth="1"/>
    <col min="132" max="132" width="13.7109375" bestFit="1" customWidth="1"/>
    <col min="133" max="133" width="12.7109375" bestFit="1" customWidth="1"/>
    <col min="134" max="134" width="12.42578125" bestFit="1" customWidth="1"/>
    <col min="135" max="135" width="9.28515625" customWidth="1"/>
    <col min="136" max="136" width="13.7109375" bestFit="1" customWidth="1"/>
    <col min="137" max="137" width="12.7109375" bestFit="1" customWidth="1"/>
    <col min="138" max="138" width="12.42578125" bestFit="1" customWidth="1"/>
    <col min="139" max="139" width="9.28515625" customWidth="1"/>
    <col min="140" max="140" width="13.7109375" bestFit="1" customWidth="1"/>
    <col min="141" max="141" width="12.7109375" bestFit="1" customWidth="1"/>
    <col min="142" max="142" width="12.42578125" bestFit="1" customWidth="1"/>
    <col min="143" max="143" width="12.7109375" bestFit="1" customWidth="1"/>
    <col min="144" max="144" width="12.42578125" bestFit="1" customWidth="1"/>
    <col min="145" max="145" width="12.7109375" bestFit="1" customWidth="1"/>
    <col min="146" max="146" width="12.42578125" bestFit="1" customWidth="1"/>
    <col min="147" max="147" width="9.28515625" customWidth="1"/>
    <col min="148" max="148" width="13.7109375" bestFit="1" customWidth="1"/>
    <col min="149" max="149" width="12.7109375" bestFit="1" customWidth="1"/>
    <col min="150" max="150" width="12.42578125" bestFit="1" customWidth="1"/>
    <col min="151" max="151" width="9.28515625" customWidth="1"/>
    <col min="152" max="152" width="13.42578125" bestFit="1" customWidth="1"/>
    <col min="153" max="153" width="13.7109375" bestFit="1" customWidth="1"/>
    <col min="154" max="154" width="12.7109375" bestFit="1" customWidth="1"/>
    <col min="155" max="155" width="20.28515625" bestFit="1" customWidth="1"/>
    <col min="156" max="156" width="8.28515625" customWidth="1"/>
    <col min="157" max="157" width="12.42578125" bestFit="1" customWidth="1"/>
    <col min="158" max="158" width="9.7109375" customWidth="1"/>
    <col min="159" max="159" width="9.28515625" customWidth="1"/>
    <col min="160" max="160" width="13.7109375" bestFit="1" customWidth="1"/>
    <col min="161" max="161" width="12.7109375" bestFit="1" customWidth="1"/>
    <col min="162" max="162" width="12.42578125" bestFit="1" customWidth="1"/>
    <col min="163" max="163" width="12.7109375" bestFit="1" customWidth="1"/>
    <col min="164" max="164" width="12.42578125" bestFit="1" customWidth="1"/>
    <col min="165" max="165" width="12.7109375" bestFit="1" customWidth="1"/>
    <col min="166" max="166" width="10" customWidth="1"/>
    <col min="167" max="167" width="12.7109375" bestFit="1" customWidth="1"/>
    <col min="168" max="168" width="10" customWidth="1"/>
    <col min="169" max="169" width="13.7109375" bestFit="1" customWidth="1"/>
    <col min="170" max="170" width="12.7109375" bestFit="1" customWidth="1"/>
    <col min="171" max="171" width="10" customWidth="1"/>
    <col min="172" max="172" width="12.7109375" bestFit="1" customWidth="1"/>
    <col min="173" max="173" width="12.42578125" bestFit="1" customWidth="1"/>
    <col min="174" max="174" width="12.7109375" bestFit="1" customWidth="1"/>
    <col min="175" max="175" width="12.42578125" bestFit="1" customWidth="1"/>
    <col min="176" max="176" width="12.7109375" bestFit="1" customWidth="1"/>
    <col min="177" max="177" width="10" customWidth="1"/>
    <col min="178" max="178" width="12.7109375" bestFit="1" customWidth="1"/>
    <col min="179" max="179" width="10" customWidth="1"/>
    <col min="180" max="180" width="12.7109375" bestFit="1" customWidth="1"/>
    <col min="181" max="181" width="12.42578125" bestFit="1" customWidth="1"/>
    <col min="182" max="182" width="12.7109375" bestFit="1" customWidth="1"/>
    <col min="183" max="183" width="12.42578125" bestFit="1" customWidth="1"/>
    <col min="184" max="184" width="12.7109375" bestFit="1" customWidth="1"/>
    <col min="185" max="185" width="12.42578125" bestFit="1" customWidth="1"/>
    <col min="186" max="186" width="12.7109375" bestFit="1" customWidth="1"/>
    <col min="187" max="187" width="12.42578125" bestFit="1" customWidth="1"/>
    <col min="188" max="188" width="12.7109375" bestFit="1" customWidth="1"/>
    <col min="189" max="189" width="13.7109375" bestFit="1" customWidth="1"/>
    <col min="190" max="190" width="12.7109375" bestFit="1" customWidth="1"/>
    <col min="191" max="191" width="12.42578125" bestFit="1" customWidth="1"/>
    <col min="192" max="192" width="9.28515625" customWidth="1"/>
    <col min="193" max="193" width="13.7109375" bestFit="1" customWidth="1"/>
    <col min="194" max="194" width="12.7109375" bestFit="1" customWidth="1"/>
    <col min="195" max="195" width="12.42578125" bestFit="1" customWidth="1"/>
    <col min="196" max="196" width="9.28515625" customWidth="1"/>
    <col min="197" max="197" width="13.7109375" bestFit="1" customWidth="1"/>
    <col min="198" max="198" width="12.7109375" bestFit="1" customWidth="1"/>
    <col min="199" max="199" width="20.28515625" bestFit="1" customWidth="1"/>
    <col min="200" max="200" width="12.7109375" bestFit="1" customWidth="1"/>
    <col min="201" max="201" width="20.28515625" bestFit="1" customWidth="1"/>
    <col min="202" max="202" width="12.7109375" bestFit="1" customWidth="1"/>
    <col min="203" max="203" width="13.7109375" bestFit="1" customWidth="1"/>
    <col min="204" max="204" width="12.7109375" bestFit="1" customWidth="1"/>
    <col min="205" max="205" width="10" customWidth="1"/>
    <col min="206" max="206" width="12.7109375" bestFit="1" customWidth="1"/>
    <col min="207" max="207" width="12.42578125" bestFit="1" customWidth="1"/>
    <col min="208" max="208" width="13.7109375" bestFit="1" customWidth="1"/>
    <col min="209" max="209" width="12.7109375" bestFit="1" customWidth="1"/>
    <col min="210" max="210" width="11.85546875" bestFit="1" customWidth="1"/>
  </cols>
  <sheetData>
    <row r="1" spans="1:22" ht="34.5" x14ac:dyDescent="0.25">
      <c r="A1" s="36" t="s">
        <v>139</v>
      </c>
      <c r="B1" s="44" t="s">
        <v>0</v>
      </c>
      <c r="C1" s="45" t="s">
        <v>247</v>
      </c>
      <c r="D1" s="36" t="s">
        <v>2</v>
      </c>
      <c r="E1" s="44" t="s">
        <v>3</v>
      </c>
      <c r="F1" s="44" t="s">
        <v>5</v>
      </c>
      <c r="G1" s="45" t="s">
        <v>6</v>
      </c>
      <c r="H1" s="44" t="s">
        <v>7</v>
      </c>
      <c r="I1" s="45" t="s">
        <v>248</v>
      </c>
      <c r="J1" s="36" t="s">
        <v>9</v>
      </c>
      <c r="K1" s="44" t="s">
        <v>140</v>
      </c>
      <c r="L1" s="45" t="s">
        <v>244</v>
      </c>
      <c r="M1" s="37" t="s">
        <v>13</v>
      </c>
      <c r="N1" s="37" t="s">
        <v>12</v>
      </c>
      <c r="O1" s="38" t="s">
        <v>141</v>
      </c>
      <c r="P1" s="62" t="s">
        <v>252</v>
      </c>
      <c r="Q1" s="63" t="s">
        <v>254</v>
      </c>
      <c r="R1" s="63"/>
    </row>
    <row r="2" spans="1:22" x14ac:dyDescent="0.25">
      <c r="A2" s="39">
        <v>44349</v>
      </c>
      <c r="B2" s="40">
        <v>1534774</v>
      </c>
      <c r="C2" s="40" t="s">
        <v>142</v>
      </c>
      <c r="D2" s="40" t="s">
        <v>143</v>
      </c>
      <c r="E2" s="40" t="s">
        <v>32</v>
      </c>
      <c r="F2" s="40">
        <v>31921</v>
      </c>
      <c r="G2" s="40" t="s">
        <v>144</v>
      </c>
      <c r="H2" s="40" t="s">
        <v>20</v>
      </c>
      <c r="I2" s="40" t="s">
        <v>144</v>
      </c>
      <c r="J2" s="40">
        <v>40</v>
      </c>
      <c r="K2" s="40" t="s">
        <v>145</v>
      </c>
      <c r="L2" s="40" t="s">
        <v>146</v>
      </c>
      <c r="M2" s="41">
        <v>9160</v>
      </c>
      <c r="N2" s="42">
        <v>30228</v>
      </c>
      <c r="O2" s="43">
        <v>30228</v>
      </c>
      <c r="P2" t="str">
        <f>+IF(ISERROR(VLOOKUP(B2,'Synthèse GEL (2)'!L:L,1,FALSE))=TRUE,"","X")</f>
        <v/>
      </c>
    </row>
    <row r="3" spans="1:22" x14ac:dyDescent="0.25">
      <c r="A3" s="39">
        <v>44349</v>
      </c>
      <c r="B3" s="40">
        <v>1534774</v>
      </c>
      <c r="C3" s="40" t="s">
        <v>142</v>
      </c>
      <c r="D3" s="40" t="s">
        <v>143</v>
      </c>
      <c r="E3" s="40" t="s">
        <v>32</v>
      </c>
      <c r="F3" s="40">
        <v>31921</v>
      </c>
      <c r="G3" s="40" t="s">
        <v>144</v>
      </c>
      <c r="H3" s="40" t="s">
        <v>20</v>
      </c>
      <c r="I3" s="40" t="s">
        <v>144</v>
      </c>
      <c r="J3" s="40">
        <v>40</v>
      </c>
      <c r="K3" s="40" t="s">
        <v>147</v>
      </c>
      <c r="L3" s="40" t="s">
        <v>148</v>
      </c>
      <c r="M3" s="41">
        <v>45240</v>
      </c>
      <c r="N3" s="42">
        <v>149292</v>
      </c>
      <c r="O3" s="43">
        <v>149292</v>
      </c>
      <c r="P3" t="str">
        <f>+IF(ISERROR(VLOOKUP(B3,'Synthèse GEL (2)'!L:L,1,FALSE))=TRUE,"","X")</f>
        <v/>
      </c>
      <c r="S3" s="16" t="s">
        <v>100</v>
      </c>
    </row>
    <row r="4" spans="1:22" x14ac:dyDescent="0.25">
      <c r="A4" s="39">
        <v>44349</v>
      </c>
      <c r="B4" s="40">
        <v>1534774</v>
      </c>
      <c r="C4" s="40" t="s">
        <v>142</v>
      </c>
      <c r="D4" s="40" t="s">
        <v>143</v>
      </c>
      <c r="E4" s="40" t="s">
        <v>32</v>
      </c>
      <c r="F4" s="40">
        <v>31921</v>
      </c>
      <c r="G4" s="40" t="s">
        <v>144</v>
      </c>
      <c r="H4" s="40" t="s">
        <v>20</v>
      </c>
      <c r="I4" s="40" t="s">
        <v>144</v>
      </c>
      <c r="J4" s="40">
        <v>40</v>
      </c>
      <c r="K4" s="40" t="s">
        <v>149</v>
      </c>
      <c r="L4" s="40" t="s">
        <v>150</v>
      </c>
      <c r="M4" s="41">
        <v>29480</v>
      </c>
      <c r="N4" s="42">
        <v>97284</v>
      </c>
      <c r="O4" s="43">
        <v>97284</v>
      </c>
      <c r="P4" t="str">
        <f>+IF(ISERROR(VLOOKUP(B4,'Synthèse GEL (2)'!L:L,1,FALSE))=TRUE,"","X")</f>
        <v/>
      </c>
      <c r="S4" s="16" t="s">
        <v>0</v>
      </c>
      <c r="T4" s="16" t="s">
        <v>244</v>
      </c>
      <c r="U4" t="s">
        <v>245</v>
      </c>
    </row>
    <row r="5" spans="1:22" x14ac:dyDescent="0.25">
      <c r="A5" s="39">
        <v>44349</v>
      </c>
      <c r="B5" s="40">
        <v>2087232</v>
      </c>
      <c r="C5" s="40" t="s">
        <v>151</v>
      </c>
      <c r="D5" s="40" t="s">
        <v>152</v>
      </c>
      <c r="E5" s="40" t="s">
        <v>32</v>
      </c>
      <c r="F5" s="40">
        <v>28462</v>
      </c>
      <c r="G5" s="40" t="s">
        <v>153</v>
      </c>
      <c r="H5" s="40" t="s">
        <v>20</v>
      </c>
      <c r="I5" s="40" t="s">
        <v>154</v>
      </c>
      <c r="J5" s="40">
        <v>6</v>
      </c>
      <c r="K5" s="40" t="s">
        <v>147</v>
      </c>
      <c r="L5" s="40" t="s">
        <v>148</v>
      </c>
      <c r="M5" s="41">
        <v>2526</v>
      </c>
      <c r="N5" s="42">
        <v>16419</v>
      </c>
      <c r="O5" s="43">
        <v>16419</v>
      </c>
      <c r="P5" t="str">
        <f>+IF(ISERROR(VLOOKUP(B5,'Synthèse GEL (2)'!L:L,1,FALSE))=TRUE,"","X")</f>
        <v/>
      </c>
      <c r="S5">
        <v>1534774</v>
      </c>
      <c r="T5" t="s">
        <v>148</v>
      </c>
      <c r="U5" s="46">
        <v>45240</v>
      </c>
      <c r="V5" t="str">
        <f>+IF(S6="",T5&amp;";"&amp;V6,T5)</f>
        <v>SAINT VIT;Vendargues V6;HAUTE FORET</v>
      </c>
    </row>
    <row r="6" spans="1:22" x14ac:dyDescent="0.25">
      <c r="A6" s="39">
        <v>44349</v>
      </c>
      <c r="B6" s="40">
        <v>2087736</v>
      </c>
      <c r="C6" s="40" t="s">
        <v>155</v>
      </c>
      <c r="D6" s="40" t="s">
        <v>156</v>
      </c>
      <c r="E6" s="40" t="s">
        <v>32</v>
      </c>
      <c r="F6" s="40">
        <v>31533</v>
      </c>
      <c r="G6" s="40" t="s">
        <v>157</v>
      </c>
      <c r="H6" s="40" t="s">
        <v>52</v>
      </c>
      <c r="I6" s="40" t="s">
        <v>158</v>
      </c>
      <c r="J6" s="40">
        <v>20</v>
      </c>
      <c r="K6" s="40" t="s">
        <v>147</v>
      </c>
      <c r="L6" s="40" t="s">
        <v>148</v>
      </c>
      <c r="M6" s="41">
        <v>1280</v>
      </c>
      <c r="N6" s="42">
        <v>40320</v>
      </c>
      <c r="O6" s="43">
        <v>5760</v>
      </c>
      <c r="P6" t="str">
        <f>+IF(ISERROR(VLOOKUP(B6,'Synthèse GEL (2)'!L:L,1,FALSE))=TRUE,"","X")</f>
        <v/>
      </c>
      <c r="T6" t="s">
        <v>150</v>
      </c>
      <c r="U6" s="46">
        <v>29480</v>
      </c>
      <c r="V6" t="str">
        <f t="shared" ref="V6:V69" si="0">+IF(S7="",T6&amp;";"&amp;V7,T6)</f>
        <v>Vendargues V6;HAUTE FORET</v>
      </c>
    </row>
    <row r="7" spans="1:22" x14ac:dyDescent="0.25">
      <c r="A7" s="39">
        <v>44349</v>
      </c>
      <c r="B7" s="40">
        <v>2308504</v>
      </c>
      <c r="C7" s="40" t="s">
        <v>159</v>
      </c>
      <c r="D7" s="40" t="s">
        <v>160</v>
      </c>
      <c r="E7" s="40" t="s">
        <v>32</v>
      </c>
      <c r="F7" s="40">
        <v>1524</v>
      </c>
      <c r="G7" s="40" t="s">
        <v>161</v>
      </c>
      <c r="H7" s="40" t="s">
        <v>20</v>
      </c>
      <c r="I7" s="40" t="s">
        <v>161</v>
      </c>
      <c r="J7" s="40">
        <v>12</v>
      </c>
      <c r="K7" s="40" t="s">
        <v>162</v>
      </c>
      <c r="L7" s="40" t="s">
        <v>163</v>
      </c>
      <c r="M7" s="41">
        <v>24</v>
      </c>
      <c r="N7" s="42">
        <v>17.04</v>
      </c>
      <c r="O7" s="43">
        <v>16.8</v>
      </c>
      <c r="P7" t="str">
        <f>+IF(ISERROR(VLOOKUP(B7,'Synthèse GEL (2)'!L:L,1,FALSE))=TRUE,"","X")</f>
        <v/>
      </c>
      <c r="T7" t="s">
        <v>146</v>
      </c>
      <c r="U7" s="46">
        <v>9160</v>
      </c>
      <c r="V7" t="str">
        <f t="shared" si="0"/>
        <v>HAUTE FORET</v>
      </c>
    </row>
    <row r="8" spans="1:22" x14ac:dyDescent="0.25">
      <c r="A8" s="39">
        <v>44349</v>
      </c>
      <c r="B8" s="40">
        <v>2391754</v>
      </c>
      <c r="C8" s="40" t="s">
        <v>164</v>
      </c>
      <c r="D8" s="40" t="s">
        <v>165</v>
      </c>
      <c r="E8" s="40" t="s">
        <v>32</v>
      </c>
      <c r="F8" s="40">
        <v>31582</v>
      </c>
      <c r="G8" s="40" t="s">
        <v>166</v>
      </c>
      <c r="H8" s="40" t="s">
        <v>46</v>
      </c>
      <c r="I8" s="40" t="s">
        <v>167</v>
      </c>
      <c r="J8" s="40">
        <v>40</v>
      </c>
      <c r="K8" s="40" t="s">
        <v>145</v>
      </c>
      <c r="L8" s="40" t="s">
        <v>146</v>
      </c>
      <c r="M8" s="41">
        <v>34160</v>
      </c>
      <c r="N8" s="42">
        <v>61146.400000000001</v>
      </c>
      <c r="O8" s="43">
        <v>64562.400000000001</v>
      </c>
      <c r="P8" t="str">
        <f>+IF(ISERROR(VLOOKUP(B8,'Synthèse GEL (2)'!L:L,1,FALSE))=TRUE,"","X")</f>
        <v/>
      </c>
      <c r="S8">
        <v>2087232</v>
      </c>
      <c r="T8" t="s">
        <v>148</v>
      </c>
      <c r="U8" s="46">
        <v>2526</v>
      </c>
      <c r="V8" t="str">
        <f t="shared" si="0"/>
        <v>SAINT VIT</v>
      </c>
    </row>
    <row r="9" spans="1:22" x14ac:dyDescent="0.25">
      <c r="A9" s="39">
        <v>44349</v>
      </c>
      <c r="B9" s="40">
        <v>2391754</v>
      </c>
      <c r="C9" s="40" t="s">
        <v>164</v>
      </c>
      <c r="D9" s="40" t="s">
        <v>165</v>
      </c>
      <c r="E9" s="40" t="s">
        <v>32</v>
      </c>
      <c r="F9" s="40">
        <v>31582</v>
      </c>
      <c r="G9" s="40" t="s">
        <v>166</v>
      </c>
      <c r="H9" s="40" t="s">
        <v>46</v>
      </c>
      <c r="I9" s="40" t="s">
        <v>167</v>
      </c>
      <c r="J9" s="40">
        <v>40</v>
      </c>
      <c r="K9" s="40" t="s">
        <v>149</v>
      </c>
      <c r="L9" s="40" t="s">
        <v>150</v>
      </c>
      <c r="M9" s="41">
        <v>23040</v>
      </c>
      <c r="N9" s="42">
        <v>42624</v>
      </c>
      <c r="O9" s="43">
        <v>43545.599999999999</v>
      </c>
      <c r="P9" t="str">
        <f>+IF(ISERROR(VLOOKUP(B9,'Synthèse GEL (2)'!L:L,1,FALSE))=TRUE,"","X")</f>
        <v/>
      </c>
      <c r="S9">
        <v>2087736</v>
      </c>
      <c r="T9" t="s">
        <v>148</v>
      </c>
      <c r="U9" s="46">
        <v>1280</v>
      </c>
      <c r="V9" t="str">
        <f t="shared" si="0"/>
        <v>SAINT VIT</v>
      </c>
    </row>
    <row r="10" spans="1:22" x14ac:dyDescent="0.25">
      <c r="A10" s="39">
        <v>44349</v>
      </c>
      <c r="B10" s="40">
        <v>2423155</v>
      </c>
      <c r="C10" s="40" t="s">
        <v>142</v>
      </c>
      <c r="D10" s="40" t="s">
        <v>168</v>
      </c>
      <c r="E10" s="40" t="s">
        <v>32</v>
      </c>
      <c r="F10" s="40">
        <v>31891</v>
      </c>
      <c r="G10" s="40" t="s">
        <v>169</v>
      </c>
      <c r="H10" s="40" t="s">
        <v>20</v>
      </c>
      <c r="I10" s="40" t="s">
        <v>169</v>
      </c>
      <c r="J10" s="40">
        <v>60</v>
      </c>
      <c r="K10" s="40" t="s">
        <v>145</v>
      </c>
      <c r="L10" s="40" t="s">
        <v>146</v>
      </c>
      <c r="M10" s="41">
        <v>123120</v>
      </c>
      <c r="N10" s="42">
        <v>215460</v>
      </c>
      <c r="O10" s="43">
        <v>215460</v>
      </c>
      <c r="P10" t="str">
        <f>+IF(ISERROR(VLOOKUP(B10,'Synthèse GEL (2)'!L:L,1,FALSE))=TRUE,"","X")</f>
        <v/>
      </c>
      <c r="S10">
        <v>2391754</v>
      </c>
      <c r="T10" t="s">
        <v>146</v>
      </c>
      <c r="U10" s="46">
        <v>34160</v>
      </c>
      <c r="V10" t="str">
        <f t="shared" si="0"/>
        <v>HAUTE FORET;Vendargues V6</v>
      </c>
    </row>
    <row r="11" spans="1:22" x14ac:dyDescent="0.25">
      <c r="A11" s="39">
        <v>44349</v>
      </c>
      <c r="B11" s="40">
        <v>2555614</v>
      </c>
      <c r="C11" s="40" t="s">
        <v>170</v>
      </c>
      <c r="D11" s="40" t="s">
        <v>171</v>
      </c>
      <c r="E11" s="40" t="s">
        <v>32</v>
      </c>
      <c r="F11" s="40">
        <v>32145</v>
      </c>
      <c r="G11" s="40" t="s">
        <v>172</v>
      </c>
      <c r="H11" s="40" t="s">
        <v>20</v>
      </c>
      <c r="I11" s="40" t="s">
        <v>173</v>
      </c>
      <c r="J11" s="40">
        <v>12</v>
      </c>
      <c r="K11" s="40" t="s">
        <v>145</v>
      </c>
      <c r="L11" s="40" t="s">
        <v>146</v>
      </c>
      <c r="M11" s="41">
        <v>5988</v>
      </c>
      <c r="N11" s="42">
        <v>22455</v>
      </c>
      <c r="O11" s="43">
        <v>22455</v>
      </c>
      <c r="P11" t="str">
        <f>+IF(ISERROR(VLOOKUP(B11,'Synthèse GEL (2)'!L:L,1,FALSE))=TRUE,"","X")</f>
        <v/>
      </c>
      <c r="T11" t="s">
        <v>150</v>
      </c>
      <c r="U11" s="46">
        <v>23040</v>
      </c>
      <c r="V11" t="str">
        <f t="shared" si="0"/>
        <v>Vendargues V6</v>
      </c>
    </row>
    <row r="12" spans="1:22" x14ac:dyDescent="0.25">
      <c r="A12" s="39">
        <v>44349</v>
      </c>
      <c r="B12" s="40">
        <v>2555614</v>
      </c>
      <c r="C12" s="40" t="s">
        <v>170</v>
      </c>
      <c r="D12" s="40" t="s">
        <v>171</v>
      </c>
      <c r="E12" s="40" t="s">
        <v>32</v>
      </c>
      <c r="F12" s="40">
        <v>32145</v>
      </c>
      <c r="G12" s="40" t="s">
        <v>172</v>
      </c>
      <c r="H12" s="40" t="s">
        <v>20</v>
      </c>
      <c r="I12" s="40" t="s">
        <v>173</v>
      </c>
      <c r="J12" s="40">
        <v>12</v>
      </c>
      <c r="K12" s="40" t="s">
        <v>149</v>
      </c>
      <c r="L12" s="40" t="s">
        <v>150</v>
      </c>
      <c r="M12" s="41">
        <v>444</v>
      </c>
      <c r="N12" s="42">
        <v>1665</v>
      </c>
      <c r="O12" s="43">
        <v>1665</v>
      </c>
      <c r="P12" t="str">
        <f>+IF(ISERROR(VLOOKUP(B12,'Synthèse GEL (2)'!L:L,1,FALSE))=TRUE,"","X")</f>
        <v/>
      </c>
      <c r="S12">
        <v>2423155</v>
      </c>
      <c r="T12" t="s">
        <v>146</v>
      </c>
      <c r="U12" s="46">
        <v>123120</v>
      </c>
      <c r="V12" t="str">
        <f t="shared" si="0"/>
        <v>HAUTE FORET</v>
      </c>
    </row>
    <row r="13" spans="1:22" x14ac:dyDescent="0.25">
      <c r="A13" s="39">
        <v>44349</v>
      </c>
      <c r="B13" s="40">
        <v>2680853</v>
      </c>
      <c r="C13" s="40" t="s">
        <v>142</v>
      </c>
      <c r="D13" s="40" t="s">
        <v>174</v>
      </c>
      <c r="E13" s="40" t="s">
        <v>32</v>
      </c>
      <c r="F13" s="40">
        <v>32146</v>
      </c>
      <c r="G13" s="40" t="s">
        <v>175</v>
      </c>
      <c r="H13" s="40" t="s">
        <v>20</v>
      </c>
      <c r="I13" s="40" t="s">
        <v>175</v>
      </c>
      <c r="J13" s="40">
        <v>40</v>
      </c>
      <c r="K13" s="40" t="s">
        <v>145</v>
      </c>
      <c r="L13" s="40" t="s">
        <v>146</v>
      </c>
      <c r="M13" s="41">
        <v>190080</v>
      </c>
      <c r="N13" s="42">
        <v>370656</v>
      </c>
      <c r="O13" s="43">
        <v>370656</v>
      </c>
      <c r="P13" t="str">
        <f>+IF(ISERROR(VLOOKUP(B13,'Synthèse GEL (2)'!L:L,1,FALSE))=TRUE,"","X")</f>
        <v/>
      </c>
      <c r="S13">
        <v>2555614</v>
      </c>
      <c r="T13" t="s">
        <v>146</v>
      </c>
      <c r="U13" s="46">
        <v>5988</v>
      </c>
      <c r="V13" t="str">
        <f t="shared" si="0"/>
        <v>HAUTE FORET;Vendargues V6</v>
      </c>
    </row>
    <row r="14" spans="1:22" x14ac:dyDescent="0.25">
      <c r="A14" s="39">
        <v>44349</v>
      </c>
      <c r="B14" s="40">
        <v>2680853</v>
      </c>
      <c r="C14" s="40" t="s">
        <v>142</v>
      </c>
      <c r="D14" s="40" t="s">
        <v>174</v>
      </c>
      <c r="E14" s="40" t="s">
        <v>32</v>
      </c>
      <c r="F14" s="40">
        <v>32146</v>
      </c>
      <c r="G14" s="40" t="s">
        <v>175</v>
      </c>
      <c r="H14" s="40" t="s">
        <v>20</v>
      </c>
      <c r="I14" s="40" t="s">
        <v>175</v>
      </c>
      <c r="J14" s="40">
        <v>40</v>
      </c>
      <c r="K14" s="40" t="s">
        <v>147</v>
      </c>
      <c r="L14" s="40" t="s">
        <v>148</v>
      </c>
      <c r="M14" s="41">
        <v>84480</v>
      </c>
      <c r="N14" s="42">
        <v>164736</v>
      </c>
      <c r="O14" s="43">
        <v>164736</v>
      </c>
      <c r="P14" t="str">
        <f>+IF(ISERROR(VLOOKUP(B14,'Synthèse GEL (2)'!L:L,1,FALSE))=TRUE,"","X")</f>
        <v/>
      </c>
      <c r="T14" t="s">
        <v>150</v>
      </c>
      <c r="U14" s="46">
        <v>444</v>
      </c>
      <c r="V14" t="str">
        <f t="shared" si="0"/>
        <v>Vendargues V6</v>
      </c>
    </row>
    <row r="15" spans="1:22" x14ac:dyDescent="0.25">
      <c r="A15" s="39">
        <v>44349</v>
      </c>
      <c r="B15" s="40">
        <v>2680853</v>
      </c>
      <c r="C15" s="40" t="s">
        <v>142</v>
      </c>
      <c r="D15" s="40" t="s">
        <v>174</v>
      </c>
      <c r="E15" s="40" t="s">
        <v>32</v>
      </c>
      <c r="F15" s="40">
        <v>32146</v>
      </c>
      <c r="G15" s="40" t="s">
        <v>175</v>
      </c>
      <c r="H15" s="40" t="s">
        <v>20</v>
      </c>
      <c r="I15" s="40" t="s">
        <v>175</v>
      </c>
      <c r="J15" s="40">
        <v>40</v>
      </c>
      <c r="K15" s="40" t="s">
        <v>149</v>
      </c>
      <c r="L15" s="40" t="s">
        <v>150</v>
      </c>
      <c r="M15" s="41">
        <v>84480</v>
      </c>
      <c r="N15" s="42">
        <v>164736</v>
      </c>
      <c r="O15" s="43">
        <v>164736</v>
      </c>
      <c r="P15" t="str">
        <f>+IF(ISERROR(VLOOKUP(B15,'Synthèse GEL (2)'!L:L,1,FALSE))=TRUE,"","X")</f>
        <v/>
      </c>
      <c r="S15">
        <v>2680853</v>
      </c>
      <c r="T15" t="s">
        <v>146</v>
      </c>
      <c r="U15" s="46">
        <v>190080</v>
      </c>
      <c r="V15" t="str">
        <f t="shared" si="0"/>
        <v>HAUTE FORET;Vendargues V6;SAINT VIT</v>
      </c>
    </row>
    <row r="16" spans="1:22" x14ac:dyDescent="0.25">
      <c r="A16" s="39">
        <v>44349</v>
      </c>
      <c r="B16" s="40">
        <v>2985432</v>
      </c>
      <c r="C16" s="40" t="s">
        <v>176</v>
      </c>
      <c r="D16" s="40" t="s">
        <v>177</v>
      </c>
      <c r="E16" s="40" t="s">
        <v>32</v>
      </c>
      <c r="F16" s="40">
        <v>26386</v>
      </c>
      <c r="G16" s="40" t="s">
        <v>178</v>
      </c>
      <c r="H16" s="40" t="s">
        <v>20</v>
      </c>
      <c r="I16" s="40" t="s">
        <v>179</v>
      </c>
      <c r="J16" s="40">
        <v>12</v>
      </c>
      <c r="K16" s="40" t="s">
        <v>147</v>
      </c>
      <c r="L16" s="40" t="s">
        <v>148</v>
      </c>
      <c r="M16" s="41">
        <v>1020</v>
      </c>
      <c r="N16" s="42">
        <v>1693.2</v>
      </c>
      <c r="O16" s="43">
        <v>1938</v>
      </c>
      <c r="P16" t="str">
        <f>+IF(ISERROR(VLOOKUP(B16,'Synthèse GEL (2)'!L:L,1,FALSE))=TRUE,"","X")</f>
        <v/>
      </c>
      <c r="T16" t="s">
        <v>150</v>
      </c>
      <c r="U16" s="46">
        <v>84480</v>
      </c>
      <c r="V16" t="str">
        <f t="shared" si="0"/>
        <v>Vendargues V6;SAINT VIT</v>
      </c>
    </row>
    <row r="17" spans="1:22" x14ac:dyDescent="0.25">
      <c r="A17" s="39">
        <v>44349</v>
      </c>
      <c r="B17" s="40">
        <v>2985532</v>
      </c>
      <c r="C17" s="40" t="s">
        <v>180</v>
      </c>
      <c r="D17" s="40" t="s">
        <v>181</v>
      </c>
      <c r="E17" s="40" t="s">
        <v>32</v>
      </c>
      <c r="F17" s="40">
        <v>26386</v>
      </c>
      <c r="G17" s="40" t="s">
        <v>178</v>
      </c>
      <c r="H17" s="40" t="s">
        <v>20</v>
      </c>
      <c r="I17" s="40" t="s">
        <v>179</v>
      </c>
      <c r="J17" s="40">
        <v>24</v>
      </c>
      <c r="K17" s="40" t="s">
        <v>147</v>
      </c>
      <c r="L17" s="40" t="s">
        <v>148</v>
      </c>
      <c r="M17" s="41">
        <v>2328</v>
      </c>
      <c r="N17" s="42">
        <v>2584.08</v>
      </c>
      <c r="O17" s="43">
        <v>2840.16</v>
      </c>
      <c r="P17" t="str">
        <f>+IF(ISERROR(VLOOKUP(B17,'Synthèse GEL (2)'!L:L,1,FALSE))=TRUE,"","X")</f>
        <v/>
      </c>
      <c r="T17" t="s">
        <v>148</v>
      </c>
      <c r="U17" s="46">
        <v>84480</v>
      </c>
      <c r="V17" t="str">
        <f t="shared" si="0"/>
        <v>SAINT VIT</v>
      </c>
    </row>
    <row r="18" spans="1:22" x14ac:dyDescent="0.25">
      <c r="A18" s="39">
        <v>44349</v>
      </c>
      <c r="B18" s="40">
        <v>3549130</v>
      </c>
      <c r="C18" s="40" t="s">
        <v>64</v>
      </c>
      <c r="D18" s="40" t="s">
        <v>80</v>
      </c>
      <c r="E18" s="40" t="s">
        <v>17</v>
      </c>
      <c r="F18" s="40">
        <v>28304</v>
      </c>
      <c r="G18" s="40" t="s">
        <v>38</v>
      </c>
      <c r="H18" s="40" t="s">
        <v>20</v>
      </c>
      <c r="I18" s="40" t="s">
        <v>39</v>
      </c>
      <c r="J18" s="40">
        <v>6</v>
      </c>
      <c r="K18" s="40" t="s">
        <v>182</v>
      </c>
      <c r="L18" s="40" t="s">
        <v>183</v>
      </c>
      <c r="M18" s="41">
        <v>768</v>
      </c>
      <c r="N18" s="42">
        <v>2304</v>
      </c>
      <c r="O18" s="43">
        <v>1536</v>
      </c>
      <c r="P18" t="str">
        <f>+IF(ISERROR(VLOOKUP(B18,'Synthèse GEL (2)'!L:L,1,FALSE))=TRUE,"","X")</f>
        <v/>
      </c>
      <c r="S18">
        <v>2985432</v>
      </c>
      <c r="T18" t="s">
        <v>148</v>
      </c>
      <c r="U18" s="46">
        <v>1020</v>
      </c>
      <c r="V18" t="str">
        <f t="shared" si="0"/>
        <v>SAINT VIT</v>
      </c>
    </row>
    <row r="19" spans="1:22" x14ac:dyDescent="0.25">
      <c r="A19" s="39">
        <v>44349</v>
      </c>
      <c r="B19" s="40">
        <v>3558455</v>
      </c>
      <c r="C19" s="40" t="s">
        <v>176</v>
      </c>
      <c r="D19" s="40" t="s">
        <v>177</v>
      </c>
      <c r="E19" s="40" t="s">
        <v>32</v>
      </c>
      <c r="F19" s="40">
        <v>26386</v>
      </c>
      <c r="G19" s="40" t="s">
        <v>178</v>
      </c>
      <c r="H19" s="40" t="s">
        <v>20</v>
      </c>
      <c r="I19" s="40" t="s">
        <v>179</v>
      </c>
      <c r="J19" s="40">
        <v>12</v>
      </c>
      <c r="K19" s="40" t="s">
        <v>147</v>
      </c>
      <c r="L19" s="40" t="s">
        <v>148</v>
      </c>
      <c r="M19" s="41">
        <v>2604</v>
      </c>
      <c r="N19" s="42">
        <v>4322.6400000000003</v>
      </c>
      <c r="O19" s="43">
        <v>4296.6000000000004</v>
      </c>
      <c r="P19" t="str">
        <f>+IF(ISERROR(VLOOKUP(B19,'Synthèse GEL (2)'!L:L,1,FALSE))=TRUE,"","X")</f>
        <v/>
      </c>
      <c r="S19">
        <v>2985532</v>
      </c>
      <c r="T19" t="s">
        <v>148</v>
      </c>
      <c r="U19" s="46">
        <v>2328</v>
      </c>
      <c r="V19" t="str">
        <f t="shared" si="0"/>
        <v>SAINT VIT</v>
      </c>
    </row>
    <row r="20" spans="1:22" x14ac:dyDescent="0.25">
      <c r="A20" s="39">
        <v>44349</v>
      </c>
      <c r="B20" s="40">
        <v>3558473</v>
      </c>
      <c r="C20" s="40" t="s">
        <v>180</v>
      </c>
      <c r="D20" s="40" t="s">
        <v>181</v>
      </c>
      <c r="E20" s="40" t="s">
        <v>32</v>
      </c>
      <c r="F20" s="40">
        <v>26386</v>
      </c>
      <c r="G20" s="40" t="s">
        <v>178</v>
      </c>
      <c r="H20" s="40" t="s">
        <v>20</v>
      </c>
      <c r="I20" s="40" t="s">
        <v>179</v>
      </c>
      <c r="J20" s="40">
        <v>24</v>
      </c>
      <c r="K20" s="40" t="s">
        <v>147</v>
      </c>
      <c r="L20" s="40" t="s">
        <v>148</v>
      </c>
      <c r="M20" s="41">
        <v>6792</v>
      </c>
      <c r="N20" s="42">
        <v>7539.12</v>
      </c>
      <c r="O20" s="43">
        <v>7471.2</v>
      </c>
      <c r="P20" t="str">
        <f>+IF(ISERROR(VLOOKUP(B20,'Synthèse GEL (2)'!L:L,1,FALSE))=TRUE,"","X")</f>
        <v/>
      </c>
      <c r="S20">
        <v>3549130</v>
      </c>
      <c r="T20" t="s">
        <v>183</v>
      </c>
      <c r="U20" s="46">
        <v>768</v>
      </c>
      <c r="V20" t="str">
        <f t="shared" si="0"/>
        <v>LES HERBIERS</v>
      </c>
    </row>
    <row r="21" spans="1:22" x14ac:dyDescent="0.25">
      <c r="A21" s="39">
        <v>44349</v>
      </c>
      <c r="B21" s="40">
        <v>4172572</v>
      </c>
      <c r="C21" s="40" t="s">
        <v>63</v>
      </c>
      <c r="D21" s="40" t="s">
        <v>77</v>
      </c>
      <c r="E21" s="40" t="s">
        <v>17</v>
      </c>
      <c r="F21" s="40">
        <v>31304</v>
      </c>
      <c r="G21" s="40" t="s">
        <v>78</v>
      </c>
      <c r="H21" s="40" t="s">
        <v>20</v>
      </c>
      <c r="I21" s="40" t="s">
        <v>78</v>
      </c>
      <c r="J21" s="40">
        <v>12</v>
      </c>
      <c r="K21" s="40" t="s">
        <v>147</v>
      </c>
      <c r="L21" s="40" t="s">
        <v>148</v>
      </c>
      <c r="M21" s="41">
        <v>12</v>
      </c>
      <c r="N21" s="42">
        <v>36.119999999999997</v>
      </c>
      <c r="O21" s="43">
        <v>24</v>
      </c>
      <c r="P21" t="str">
        <f>+IF(ISERROR(VLOOKUP(B21,'Synthèse GEL (2)'!L:L,1,FALSE))=TRUE,"","X")</f>
        <v/>
      </c>
      <c r="S21">
        <v>3558455</v>
      </c>
      <c r="T21" t="s">
        <v>148</v>
      </c>
      <c r="U21" s="46">
        <v>2604</v>
      </c>
      <c r="V21" t="str">
        <f t="shared" si="0"/>
        <v>SAINT VIT</v>
      </c>
    </row>
    <row r="22" spans="1:22" x14ac:dyDescent="0.25">
      <c r="A22" s="39">
        <v>44349</v>
      </c>
      <c r="B22" s="40">
        <v>5692592</v>
      </c>
      <c r="C22" s="40" t="s">
        <v>184</v>
      </c>
      <c r="D22" s="40" t="s">
        <v>185</v>
      </c>
      <c r="E22" s="40" t="s">
        <v>17</v>
      </c>
      <c r="F22" s="40">
        <v>31498</v>
      </c>
      <c r="G22" s="40" t="s">
        <v>186</v>
      </c>
      <c r="H22" s="40" t="s">
        <v>20</v>
      </c>
      <c r="I22" s="40" t="s">
        <v>186</v>
      </c>
      <c r="J22" s="40">
        <v>2</v>
      </c>
      <c r="K22" s="40" t="s">
        <v>182</v>
      </c>
      <c r="L22" s="40" t="s">
        <v>183</v>
      </c>
      <c r="M22" s="41">
        <v>100</v>
      </c>
      <c r="N22" s="42">
        <v>8400</v>
      </c>
      <c r="O22" s="43">
        <v>8400</v>
      </c>
      <c r="P22" t="str">
        <f>+IF(ISERROR(VLOOKUP(B22,'Synthèse GEL (2)'!L:L,1,FALSE))=TRUE,"","X")</f>
        <v/>
      </c>
      <c r="S22">
        <v>3558473</v>
      </c>
      <c r="T22" t="s">
        <v>148</v>
      </c>
      <c r="U22" s="46">
        <v>6792</v>
      </c>
      <c r="V22" t="str">
        <f t="shared" si="0"/>
        <v>SAINT VIT</v>
      </c>
    </row>
    <row r="23" spans="1:22" x14ac:dyDescent="0.25">
      <c r="A23" s="39">
        <v>44349</v>
      </c>
      <c r="B23" s="40">
        <v>5786213</v>
      </c>
      <c r="C23" s="40" t="s">
        <v>187</v>
      </c>
      <c r="D23" s="40" t="s">
        <v>188</v>
      </c>
      <c r="E23" s="40" t="s">
        <v>17</v>
      </c>
      <c r="F23" s="40">
        <v>31530</v>
      </c>
      <c r="G23" s="40" t="s">
        <v>189</v>
      </c>
      <c r="H23" s="40" t="s">
        <v>20</v>
      </c>
      <c r="I23" s="40" t="s">
        <v>189</v>
      </c>
      <c r="J23" s="40">
        <v>4</v>
      </c>
      <c r="K23" s="40" t="s">
        <v>182</v>
      </c>
      <c r="L23" s="40" t="s">
        <v>183</v>
      </c>
      <c r="M23" s="41">
        <v>572</v>
      </c>
      <c r="N23" s="42">
        <v>11371.36</v>
      </c>
      <c r="O23" s="43">
        <v>11548.68</v>
      </c>
      <c r="P23" t="str">
        <f>+IF(ISERROR(VLOOKUP(B23,'Synthèse GEL (2)'!L:L,1,FALSE))=TRUE,"","X")</f>
        <v/>
      </c>
      <c r="S23">
        <v>5786213</v>
      </c>
      <c r="T23" t="s">
        <v>183</v>
      </c>
      <c r="U23" s="46">
        <v>572</v>
      </c>
      <c r="V23" t="str">
        <f t="shared" si="0"/>
        <v>LES HERBIERS;SAINT VIT</v>
      </c>
    </row>
    <row r="24" spans="1:22" x14ac:dyDescent="0.25">
      <c r="A24" s="39">
        <v>44349</v>
      </c>
      <c r="B24" s="40">
        <v>5786213</v>
      </c>
      <c r="C24" s="40" t="s">
        <v>187</v>
      </c>
      <c r="D24" s="40" t="s">
        <v>188</v>
      </c>
      <c r="E24" s="40" t="s">
        <v>17</v>
      </c>
      <c r="F24" s="40">
        <v>31530</v>
      </c>
      <c r="G24" s="40" t="s">
        <v>189</v>
      </c>
      <c r="H24" s="40" t="s">
        <v>20</v>
      </c>
      <c r="I24" s="40" t="s">
        <v>189</v>
      </c>
      <c r="J24" s="40">
        <v>4</v>
      </c>
      <c r="K24" s="40" t="s">
        <v>147</v>
      </c>
      <c r="L24" s="40" t="s">
        <v>148</v>
      </c>
      <c r="M24" s="41">
        <v>528</v>
      </c>
      <c r="N24" s="42">
        <v>10296</v>
      </c>
      <c r="O24" s="43">
        <v>10660.32</v>
      </c>
      <c r="P24" t="str">
        <f>+IF(ISERROR(VLOOKUP(B24,'Synthèse GEL (2)'!L:L,1,FALSE))=TRUE,"","X")</f>
        <v/>
      </c>
      <c r="T24" t="s">
        <v>148</v>
      </c>
      <c r="U24" s="46">
        <v>528</v>
      </c>
      <c r="V24" t="str">
        <f t="shared" si="0"/>
        <v>SAINT VIT</v>
      </c>
    </row>
    <row r="25" spans="1:22" x14ac:dyDescent="0.25">
      <c r="A25" s="39">
        <v>44349</v>
      </c>
      <c r="B25" s="40">
        <v>5792313</v>
      </c>
      <c r="C25" s="40" t="s">
        <v>155</v>
      </c>
      <c r="D25" s="40" t="s">
        <v>156</v>
      </c>
      <c r="E25" s="40" t="s">
        <v>32</v>
      </c>
      <c r="F25" s="40">
        <v>31533</v>
      </c>
      <c r="G25" s="40" t="s">
        <v>157</v>
      </c>
      <c r="H25" s="40" t="s">
        <v>20</v>
      </c>
      <c r="I25" s="40" t="s">
        <v>190</v>
      </c>
      <c r="J25" s="40">
        <v>20</v>
      </c>
      <c r="K25" s="40" t="s">
        <v>182</v>
      </c>
      <c r="L25" s="40" t="s">
        <v>183</v>
      </c>
      <c r="M25" s="41">
        <v>340</v>
      </c>
      <c r="N25" s="42">
        <v>13600</v>
      </c>
      <c r="O25" s="43">
        <v>7990</v>
      </c>
      <c r="P25" t="str">
        <f>+IF(ISERROR(VLOOKUP(B25,'Synthèse GEL (2)'!L:L,1,FALSE))=TRUE,"","X")</f>
        <v/>
      </c>
      <c r="S25">
        <v>5792313</v>
      </c>
      <c r="T25" t="s">
        <v>183</v>
      </c>
      <c r="U25" s="46">
        <v>340</v>
      </c>
      <c r="V25" t="str">
        <f t="shared" si="0"/>
        <v>LES HERBIERS</v>
      </c>
    </row>
    <row r="26" spans="1:22" x14ac:dyDescent="0.25">
      <c r="A26" s="39">
        <v>44349</v>
      </c>
      <c r="B26" s="40">
        <v>5839834</v>
      </c>
      <c r="C26" s="40" t="s">
        <v>48</v>
      </c>
      <c r="D26" s="40" t="s">
        <v>88</v>
      </c>
      <c r="E26" s="40" t="s">
        <v>32</v>
      </c>
      <c r="F26" s="40">
        <v>25747</v>
      </c>
      <c r="G26" s="40" t="s">
        <v>82</v>
      </c>
      <c r="H26" s="40" t="s">
        <v>20</v>
      </c>
      <c r="I26" s="40" t="s">
        <v>82</v>
      </c>
      <c r="J26" s="40">
        <v>12</v>
      </c>
      <c r="K26" s="40" t="s">
        <v>145</v>
      </c>
      <c r="L26" s="40" t="s">
        <v>146</v>
      </c>
      <c r="M26" s="41">
        <v>65976</v>
      </c>
      <c r="N26" s="42">
        <v>143167.92000000001</v>
      </c>
      <c r="O26" s="43">
        <v>71913.84</v>
      </c>
      <c r="P26" t="str">
        <f>+IF(ISERROR(VLOOKUP(B26,'Synthèse GEL (2)'!L:L,1,FALSE))=TRUE,"","X")</f>
        <v/>
      </c>
      <c r="S26">
        <v>5839834</v>
      </c>
      <c r="T26" t="s">
        <v>146</v>
      </c>
      <c r="U26" s="46">
        <v>65976</v>
      </c>
      <c r="V26" t="str">
        <f t="shared" si="0"/>
        <v>HAUTE FORET;SAINT VIT</v>
      </c>
    </row>
    <row r="27" spans="1:22" x14ac:dyDescent="0.25">
      <c r="A27" s="39">
        <v>44349</v>
      </c>
      <c r="B27" s="40">
        <v>5839834</v>
      </c>
      <c r="C27" s="40" t="s">
        <v>48</v>
      </c>
      <c r="D27" s="40" t="s">
        <v>88</v>
      </c>
      <c r="E27" s="40" t="s">
        <v>32</v>
      </c>
      <c r="F27" s="40">
        <v>25747</v>
      </c>
      <c r="G27" s="40" t="s">
        <v>82</v>
      </c>
      <c r="H27" s="40" t="s">
        <v>20</v>
      </c>
      <c r="I27" s="40" t="s">
        <v>82</v>
      </c>
      <c r="J27" s="40">
        <v>12</v>
      </c>
      <c r="K27" s="40" t="s">
        <v>147</v>
      </c>
      <c r="L27" s="40" t="s">
        <v>148</v>
      </c>
      <c r="M27" s="41">
        <v>7056</v>
      </c>
      <c r="N27" s="42">
        <v>15311.52</v>
      </c>
      <c r="O27" s="43">
        <v>7691.04</v>
      </c>
      <c r="P27" t="str">
        <f>+IF(ISERROR(VLOOKUP(B27,'Synthèse GEL (2)'!L:L,1,FALSE))=TRUE,"","X")</f>
        <v/>
      </c>
      <c r="T27" t="s">
        <v>148</v>
      </c>
      <c r="U27" s="46">
        <v>7056</v>
      </c>
      <c r="V27" t="str">
        <f t="shared" si="0"/>
        <v>SAINT VIT</v>
      </c>
    </row>
    <row r="28" spans="1:22" x14ac:dyDescent="0.25">
      <c r="A28" s="39">
        <v>44349</v>
      </c>
      <c r="B28" s="40">
        <v>5845132</v>
      </c>
      <c r="C28" s="40" t="s">
        <v>15</v>
      </c>
      <c r="D28" s="40" t="s">
        <v>16</v>
      </c>
      <c r="E28" s="40" t="s">
        <v>17</v>
      </c>
      <c r="F28" s="40">
        <v>31508</v>
      </c>
      <c r="G28" s="40" t="s">
        <v>19</v>
      </c>
      <c r="H28" s="40" t="s">
        <v>20</v>
      </c>
      <c r="I28" s="40" t="s">
        <v>21</v>
      </c>
      <c r="J28" s="40">
        <v>8</v>
      </c>
      <c r="K28" s="40" t="s">
        <v>182</v>
      </c>
      <c r="L28" s="40" t="s">
        <v>183</v>
      </c>
      <c r="M28" s="41">
        <v>26872</v>
      </c>
      <c r="N28" s="42">
        <v>107488</v>
      </c>
      <c r="O28" s="43">
        <v>53744</v>
      </c>
      <c r="P28" t="str">
        <f>+IF(ISERROR(VLOOKUP(B28,'Synthèse GEL (2)'!L:L,1,FALSE))=TRUE,"","X")</f>
        <v/>
      </c>
      <c r="Q28">
        <v>2000</v>
      </c>
      <c r="S28">
        <v>5845132</v>
      </c>
      <c r="T28" t="s">
        <v>183</v>
      </c>
      <c r="U28" s="46">
        <v>26872</v>
      </c>
      <c r="V28" t="str">
        <f t="shared" si="0"/>
        <v>LES HERBIERS;SAINT VIT;Vendargues V6</v>
      </c>
    </row>
    <row r="29" spans="1:22" x14ac:dyDescent="0.25">
      <c r="A29" s="39">
        <v>44349</v>
      </c>
      <c r="B29" s="40">
        <v>5845132</v>
      </c>
      <c r="C29" s="40" t="s">
        <v>15</v>
      </c>
      <c r="D29" s="40" t="s">
        <v>16</v>
      </c>
      <c r="E29" s="40" t="s">
        <v>17</v>
      </c>
      <c r="F29" s="40">
        <v>31508</v>
      </c>
      <c r="G29" s="40" t="s">
        <v>19</v>
      </c>
      <c r="H29" s="40" t="s">
        <v>20</v>
      </c>
      <c r="I29" s="40" t="s">
        <v>21</v>
      </c>
      <c r="J29" s="40">
        <v>8</v>
      </c>
      <c r="K29" s="40" t="s">
        <v>147</v>
      </c>
      <c r="L29" s="40" t="s">
        <v>148</v>
      </c>
      <c r="M29" s="41">
        <v>23488</v>
      </c>
      <c r="N29" s="42">
        <v>93952</v>
      </c>
      <c r="O29" s="43">
        <v>46976</v>
      </c>
      <c r="P29" t="str">
        <f>+IF(ISERROR(VLOOKUP(B29,'Synthèse GEL (2)'!L:L,1,FALSE))=TRUE,"","X")</f>
        <v/>
      </c>
      <c r="Q29">
        <v>1000</v>
      </c>
      <c r="T29" t="s">
        <v>148</v>
      </c>
      <c r="U29" s="46">
        <v>23488</v>
      </c>
      <c r="V29" t="str">
        <f t="shared" si="0"/>
        <v>SAINT VIT;Vendargues V6</v>
      </c>
    </row>
    <row r="30" spans="1:22" x14ac:dyDescent="0.25">
      <c r="A30" s="39">
        <v>44349</v>
      </c>
      <c r="B30" s="40">
        <v>5845132</v>
      </c>
      <c r="C30" s="40" t="s">
        <v>15</v>
      </c>
      <c r="D30" s="40" t="s">
        <v>16</v>
      </c>
      <c r="E30" s="40" t="s">
        <v>17</v>
      </c>
      <c r="F30" s="40">
        <v>31508</v>
      </c>
      <c r="G30" s="40" t="s">
        <v>19</v>
      </c>
      <c r="H30" s="40" t="s">
        <v>20</v>
      </c>
      <c r="I30" s="40" t="s">
        <v>21</v>
      </c>
      <c r="J30" s="40">
        <v>8</v>
      </c>
      <c r="K30" s="40" t="s">
        <v>149</v>
      </c>
      <c r="L30" s="40" t="s">
        <v>150</v>
      </c>
      <c r="M30" s="41">
        <v>19320</v>
      </c>
      <c r="N30" s="42">
        <v>77280</v>
      </c>
      <c r="O30" s="43">
        <v>38640</v>
      </c>
      <c r="P30" t="str">
        <f>+IF(ISERROR(VLOOKUP(B30,'Synthèse GEL (2)'!L:L,1,FALSE))=TRUE,"","X")</f>
        <v/>
      </c>
      <c r="Q30">
        <v>1000</v>
      </c>
      <c r="T30" t="s">
        <v>150</v>
      </c>
      <c r="U30" s="46">
        <v>19320</v>
      </c>
      <c r="V30" t="str">
        <f t="shared" si="0"/>
        <v>Vendargues V6</v>
      </c>
    </row>
    <row r="31" spans="1:22" x14ac:dyDescent="0.25">
      <c r="A31" s="39">
        <v>44349</v>
      </c>
      <c r="B31" s="40">
        <v>5851151</v>
      </c>
      <c r="C31" s="40" t="s">
        <v>49</v>
      </c>
      <c r="D31" s="40" t="s">
        <v>50</v>
      </c>
      <c r="E31" s="40" t="s">
        <v>17</v>
      </c>
      <c r="F31" s="40">
        <v>26771</v>
      </c>
      <c r="G31" s="40" t="s">
        <v>51</v>
      </c>
      <c r="H31" s="40" t="s">
        <v>52</v>
      </c>
      <c r="I31" s="40" t="s">
        <v>53</v>
      </c>
      <c r="J31" s="40">
        <v>15</v>
      </c>
      <c r="K31" s="40" t="s">
        <v>182</v>
      </c>
      <c r="L31" s="40" t="s">
        <v>183</v>
      </c>
      <c r="M31" s="41">
        <v>34650</v>
      </c>
      <c r="N31" s="42">
        <v>138600</v>
      </c>
      <c r="O31" s="43">
        <v>69300</v>
      </c>
      <c r="P31" t="str">
        <f>+IF(ISERROR(VLOOKUP(B31,'Synthèse GEL (2)'!L:L,1,FALSE))=TRUE,"","X")</f>
        <v/>
      </c>
      <c r="S31">
        <v>5851151</v>
      </c>
      <c r="T31" t="s">
        <v>183</v>
      </c>
      <c r="U31" s="46">
        <v>34650</v>
      </c>
      <c r="V31" t="str">
        <f t="shared" si="0"/>
        <v>LES HERBIERS</v>
      </c>
    </row>
    <row r="32" spans="1:22" x14ac:dyDescent="0.25">
      <c r="A32" s="39">
        <v>44349</v>
      </c>
      <c r="B32" s="40">
        <v>5860311</v>
      </c>
      <c r="C32" s="40" t="s">
        <v>43</v>
      </c>
      <c r="D32" s="40" t="s">
        <v>44</v>
      </c>
      <c r="E32" s="40" t="s">
        <v>17</v>
      </c>
      <c r="F32" s="40">
        <v>1432</v>
      </c>
      <c r="G32" s="40" t="s">
        <v>45</v>
      </c>
      <c r="H32" s="40" t="s">
        <v>46</v>
      </c>
      <c r="I32" s="40" t="s">
        <v>47</v>
      </c>
      <c r="J32" s="40">
        <v>6</v>
      </c>
      <c r="K32" s="40" t="s">
        <v>182</v>
      </c>
      <c r="L32" s="40" t="s">
        <v>183</v>
      </c>
      <c r="M32" s="41">
        <v>46956</v>
      </c>
      <c r="N32" s="42">
        <v>469.56</v>
      </c>
      <c r="O32" s="43">
        <v>469.56</v>
      </c>
      <c r="P32" t="str">
        <f>+IF(ISERROR(VLOOKUP(B32,'Synthèse GEL (2)'!L:L,1,FALSE))=TRUE,"","X")</f>
        <v/>
      </c>
      <c r="S32">
        <v>5860311</v>
      </c>
      <c r="T32" t="s">
        <v>183</v>
      </c>
      <c r="U32" s="46">
        <v>46956</v>
      </c>
      <c r="V32" t="str">
        <f t="shared" si="0"/>
        <v>LES HERBIERS</v>
      </c>
    </row>
    <row r="33" spans="1:22" x14ac:dyDescent="0.25">
      <c r="A33" s="39">
        <v>44349</v>
      </c>
      <c r="B33" s="40">
        <v>5864031</v>
      </c>
      <c r="C33" s="40" t="s">
        <v>59</v>
      </c>
      <c r="D33" s="40" t="s">
        <v>50</v>
      </c>
      <c r="E33" s="40" t="s">
        <v>17</v>
      </c>
      <c r="F33" s="40">
        <v>26771</v>
      </c>
      <c r="G33" s="40" t="s">
        <v>51</v>
      </c>
      <c r="H33" s="40" t="s">
        <v>57</v>
      </c>
      <c r="I33" s="40" t="s">
        <v>58</v>
      </c>
      <c r="J33" s="40">
        <v>15</v>
      </c>
      <c r="K33" s="40" t="s">
        <v>182</v>
      </c>
      <c r="L33" s="40" t="s">
        <v>183</v>
      </c>
      <c r="M33" s="41">
        <v>143235</v>
      </c>
      <c r="N33" s="42">
        <v>572940</v>
      </c>
      <c r="O33" s="43">
        <v>286470</v>
      </c>
      <c r="P33" t="str">
        <f>+IF(ISERROR(VLOOKUP(B33,'Synthèse GEL (2)'!L:L,1,FALSE))=TRUE,"","X")</f>
        <v/>
      </c>
      <c r="Q33">
        <v>20000</v>
      </c>
      <c r="S33">
        <v>5864031</v>
      </c>
      <c r="T33" t="s">
        <v>183</v>
      </c>
      <c r="U33" s="46">
        <v>143235</v>
      </c>
      <c r="V33" t="str">
        <f t="shared" si="0"/>
        <v>LES HERBIERS;SAINT VIT;Vendargues V6</v>
      </c>
    </row>
    <row r="34" spans="1:22" x14ac:dyDescent="0.25">
      <c r="A34" s="39">
        <v>44349</v>
      </c>
      <c r="B34" s="40">
        <v>5864031</v>
      </c>
      <c r="C34" s="40" t="s">
        <v>59</v>
      </c>
      <c r="D34" s="40" t="s">
        <v>50</v>
      </c>
      <c r="E34" s="40" t="s">
        <v>17</v>
      </c>
      <c r="F34" s="40">
        <v>26771</v>
      </c>
      <c r="G34" s="40" t="s">
        <v>51</v>
      </c>
      <c r="H34" s="40" t="s">
        <v>57</v>
      </c>
      <c r="I34" s="40" t="s">
        <v>58</v>
      </c>
      <c r="J34" s="40">
        <v>15</v>
      </c>
      <c r="K34" s="40" t="s">
        <v>147</v>
      </c>
      <c r="L34" s="40" t="s">
        <v>148</v>
      </c>
      <c r="M34" s="41">
        <v>86190</v>
      </c>
      <c r="N34" s="42">
        <v>336141</v>
      </c>
      <c r="O34" s="43">
        <v>172380</v>
      </c>
      <c r="P34" t="str">
        <f>+IF(ISERROR(VLOOKUP(B34,'Synthèse GEL (2)'!L:L,1,FALSE))=TRUE,"","X")</f>
        <v/>
      </c>
      <c r="Q34">
        <v>10000</v>
      </c>
      <c r="T34" t="s">
        <v>148</v>
      </c>
      <c r="U34" s="46">
        <v>86190</v>
      </c>
      <c r="V34" t="str">
        <f t="shared" si="0"/>
        <v>SAINT VIT;Vendargues V6</v>
      </c>
    </row>
    <row r="35" spans="1:22" x14ac:dyDescent="0.25">
      <c r="A35" s="39">
        <v>44349</v>
      </c>
      <c r="B35" s="40">
        <v>5864031</v>
      </c>
      <c r="C35" s="40" t="s">
        <v>59</v>
      </c>
      <c r="D35" s="40" t="s">
        <v>50</v>
      </c>
      <c r="E35" s="40" t="s">
        <v>17</v>
      </c>
      <c r="F35" s="40">
        <v>26771</v>
      </c>
      <c r="G35" s="40" t="s">
        <v>51</v>
      </c>
      <c r="H35" s="40" t="s">
        <v>57</v>
      </c>
      <c r="I35" s="40" t="s">
        <v>58</v>
      </c>
      <c r="J35" s="40">
        <v>15</v>
      </c>
      <c r="K35" s="40" t="s">
        <v>149</v>
      </c>
      <c r="L35" s="40" t="s">
        <v>150</v>
      </c>
      <c r="M35" s="41">
        <v>56910</v>
      </c>
      <c r="N35" s="42">
        <v>227640</v>
      </c>
      <c r="O35" s="43">
        <v>113820</v>
      </c>
      <c r="P35" t="str">
        <f>+IF(ISERROR(VLOOKUP(B35,'Synthèse GEL (2)'!L:L,1,FALSE))=TRUE,"","X")</f>
        <v/>
      </c>
      <c r="Q35">
        <v>10000</v>
      </c>
      <c r="T35" t="s">
        <v>150</v>
      </c>
      <c r="U35" s="46">
        <v>56910</v>
      </c>
      <c r="V35" t="str">
        <f t="shared" si="0"/>
        <v>Vendargues V6</v>
      </c>
    </row>
    <row r="36" spans="1:22" x14ac:dyDescent="0.25">
      <c r="A36" s="39">
        <v>44349</v>
      </c>
      <c r="B36" s="40">
        <v>5870533</v>
      </c>
      <c r="C36" s="40" t="s">
        <v>70</v>
      </c>
      <c r="D36" s="40" t="s">
        <v>90</v>
      </c>
      <c r="E36" s="40" t="s">
        <v>17</v>
      </c>
      <c r="F36" s="40">
        <v>71</v>
      </c>
      <c r="G36" s="40" t="s">
        <v>91</v>
      </c>
      <c r="H36" s="40" t="s">
        <v>52</v>
      </c>
      <c r="I36" s="40" t="s">
        <v>92</v>
      </c>
      <c r="J36" s="40">
        <v>6</v>
      </c>
      <c r="K36" s="40" t="s">
        <v>182</v>
      </c>
      <c r="L36" s="40" t="s">
        <v>183</v>
      </c>
      <c r="M36" s="41">
        <v>43680</v>
      </c>
      <c r="N36" s="42">
        <v>349440</v>
      </c>
      <c r="O36" s="43">
        <v>174720</v>
      </c>
      <c r="P36" t="str">
        <f>+IF(ISERROR(VLOOKUP(B36,'Synthèse GEL (2)'!L:L,1,FALSE))=TRUE,"","X")</f>
        <v/>
      </c>
      <c r="S36">
        <v>5870533</v>
      </c>
      <c r="T36" t="s">
        <v>183</v>
      </c>
      <c r="U36" s="46">
        <v>43680</v>
      </c>
      <c r="V36" t="str">
        <f t="shared" si="0"/>
        <v>LES HERBIERS;SAINT VIT</v>
      </c>
    </row>
    <row r="37" spans="1:22" x14ac:dyDescent="0.25">
      <c r="A37" s="39">
        <v>44349</v>
      </c>
      <c r="B37" s="40">
        <v>5870533</v>
      </c>
      <c r="C37" s="40" t="s">
        <v>70</v>
      </c>
      <c r="D37" s="40" t="s">
        <v>90</v>
      </c>
      <c r="E37" s="40" t="s">
        <v>17</v>
      </c>
      <c r="F37" s="40">
        <v>71</v>
      </c>
      <c r="G37" s="40" t="s">
        <v>91</v>
      </c>
      <c r="H37" s="40" t="s">
        <v>52</v>
      </c>
      <c r="I37" s="40" t="s">
        <v>92</v>
      </c>
      <c r="J37" s="40">
        <v>6</v>
      </c>
      <c r="K37" s="40" t="s">
        <v>147</v>
      </c>
      <c r="L37" s="40" t="s">
        <v>148</v>
      </c>
      <c r="M37" s="41">
        <v>28098</v>
      </c>
      <c r="N37" s="42">
        <v>224784</v>
      </c>
      <c r="O37" s="43">
        <v>112392</v>
      </c>
      <c r="P37" t="str">
        <f>+IF(ISERROR(VLOOKUP(B37,'Synthèse GEL (2)'!L:L,1,FALSE))=TRUE,"","X")</f>
        <v/>
      </c>
      <c r="T37" t="s">
        <v>148</v>
      </c>
      <c r="U37" s="46">
        <v>28098</v>
      </c>
      <c r="V37" t="str">
        <f t="shared" si="0"/>
        <v>SAINT VIT</v>
      </c>
    </row>
    <row r="38" spans="1:22" x14ac:dyDescent="0.25">
      <c r="A38" s="39">
        <v>44349</v>
      </c>
      <c r="B38" s="40">
        <v>5870692</v>
      </c>
      <c r="C38" s="40" t="s">
        <v>74</v>
      </c>
      <c r="D38" s="40" t="s">
        <v>93</v>
      </c>
      <c r="E38" s="40" t="s">
        <v>17</v>
      </c>
      <c r="F38" s="40">
        <v>30971</v>
      </c>
      <c r="G38" s="40" t="s">
        <v>94</v>
      </c>
      <c r="H38" s="40" t="s">
        <v>57</v>
      </c>
      <c r="I38" s="40" t="s">
        <v>95</v>
      </c>
      <c r="J38" s="40">
        <v>12</v>
      </c>
      <c r="K38" s="40" t="s">
        <v>147</v>
      </c>
      <c r="L38" s="40" t="s">
        <v>148</v>
      </c>
      <c r="M38" s="41">
        <v>1308</v>
      </c>
      <c r="N38" s="42">
        <v>8985.9599999999991</v>
      </c>
      <c r="O38" s="43">
        <v>5232</v>
      </c>
      <c r="P38" t="str">
        <f>+IF(ISERROR(VLOOKUP(B38,'Synthèse GEL (2)'!L:L,1,FALSE))=TRUE,"","X")</f>
        <v/>
      </c>
      <c r="S38">
        <v>5870692</v>
      </c>
      <c r="T38" t="s">
        <v>148</v>
      </c>
      <c r="U38" s="46">
        <v>1308</v>
      </c>
      <c r="V38" t="str">
        <f t="shared" si="0"/>
        <v>SAINT VIT</v>
      </c>
    </row>
    <row r="39" spans="1:22" x14ac:dyDescent="0.25">
      <c r="A39" s="39">
        <v>44349</v>
      </c>
      <c r="B39" s="40">
        <v>5870692</v>
      </c>
      <c r="C39" s="40" t="s">
        <v>74</v>
      </c>
      <c r="D39" s="40" t="s">
        <v>93</v>
      </c>
      <c r="E39" s="40" t="s">
        <v>17</v>
      </c>
      <c r="F39" s="40">
        <v>30971</v>
      </c>
      <c r="G39" s="40" t="s">
        <v>94</v>
      </c>
      <c r="H39" s="40" t="s">
        <v>57</v>
      </c>
      <c r="I39" s="40" t="s">
        <v>95</v>
      </c>
      <c r="J39" s="40">
        <v>12</v>
      </c>
      <c r="K39" s="40" t="s">
        <v>149</v>
      </c>
      <c r="L39" s="40" t="s">
        <v>150</v>
      </c>
      <c r="M39" s="41">
        <v>48</v>
      </c>
      <c r="N39" s="42">
        <v>329.76</v>
      </c>
      <c r="O39" s="43">
        <v>192</v>
      </c>
      <c r="P39" t="str">
        <f>+IF(ISERROR(VLOOKUP(B39,'Synthèse GEL (2)'!L:L,1,FALSE))=TRUE,"","X")</f>
        <v/>
      </c>
      <c r="S39">
        <v>5872530</v>
      </c>
      <c r="T39" t="s">
        <v>183</v>
      </c>
      <c r="U39" s="46">
        <v>2484</v>
      </c>
      <c r="V39" t="str">
        <f t="shared" si="0"/>
        <v>LES HERBIERS;SAINT VIT;Vendargues V6</v>
      </c>
    </row>
    <row r="40" spans="1:22" x14ac:dyDescent="0.25">
      <c r="A40" s="39">
        <v>44349</v>
      </c>
      <c r="B40" s="40">
        <v>5872530</v>
      </c>
      <c r="C40" s="40" t="s">
        <v>36</v>
      </c>
      <c r="D40" s="40" t="s">
        <v>37</v>
      </c>
      <c r="E40" s="40" t="s">
        <v>17</v>
      </c>
      <c r="F40" s="40">
        <v>28304</v>
      </c>
      <c r="G40" s="40" t="s">
        <v>38</v>
      </c>
      <c r="H40" s="40" t="s">
        <v>20</v>
      </c>
      <c r="I40" s="40" t="s">
        <v>39</v>
      </c>
      <c r="J40" s="40">
        <v>12</v>
      </c>
      <c r="K40" s="40" t="s">
        <v>182</v>
      </c>
      <c r="L40" s="40" t="s">
        <v>183</v>
      </c>
      <c r="M40" s="41">
        <v>2484</v>
      </c>
      <c r="N40" s="42">
        <v>23448.959999999999</v>
      </c>
      <c r="O40" s="43">
        <v>9936</v>
      </c>
      <c r="P40" t="str">
        <f>+IF(ISERROR(VLOOKUP(B40,'Synthèse GEL (2)'!L:L,1,FALSE))=TRUE,"","X")</f>
        <v/>
      </c>
      <c r="T40" t="s">
        <v>148</v>
      </c>
      <c r="U40" s="46">
        <v>1440</v>
      </c>
      <c r="V40" t="str">
        <f t="shared" si="0"/>
        <v>SAINT VIT;Vendargues V6</v>
      </c>
    </row>
    <row r="41" spans="1:22" x14ac:dyDescent="0.25">
      <c r="A41" s="39">
        <v>44349</v>
      </c>
      <c r="B41" s="40">
        <v>5872530</v>
      </c>
      <c r="C41" s="40" t="s">
        <v>36</v>
      </c>
      <c r="D41" s="40" t="s">
        <v>37</v>
      </c>
      <c r="E41" s="40" t="s">
        <v>17</v>
      </c>
      <c r="F41" s="40">
        <v>28304</v>
      </c>
      <c r="G41" s="40" t="s">
        <v>38</v>
      </c>
      <c r="H41" s="40" t="s">
        <v>20</v>
      </c>
      <c r="I41" s="40" t="s">
        <v>39</v>
      </c>
      <c r="J41" s="40">
        <v>12</v>
      </c>
      <c r="K41" s="40" t="s">
        <v>147</v>
      </c>
      <c r="L41" s="40" t="s">
        <v>148</v>
      </c>
      <c r="M41" s="41">
        <v>1440</v>
      </c>
      <c r="N41" s="42">
        <v>13593.6</v>
      </c>
      <c r="O41" s="43">
        <v>5760</v>
      </c>
      <c r="P41" t="str">
        <f>+IF(ISERROR(VLOOKUP(B41,'Synthèse GEL (2)'!L:L,1,FALSE))=TRUE,"","X")</f>
        <v/>
      </c>
      <c r="T41" t="s">
        <v>150</v>
      </c>
      <c r="U41" s="46">
        <v>1248</v>
      </c>
      <c r="V41" t="str">
        <f t="shared" si="0"/>
        <v>Vendargues V6</v>
      </c>
    </row>
    <row r="42" spans="1:22" x14ac:dyDescent="0.25">
      <c r="A42" s="39">
        <v>44349</v>
      </c>
      <c r="B42" s="40">
        <v>5872530</v>
      </c>
      <c r="C42" s="40" t="s">
        <v>36</v>
      </c>
      <c r="D42" s="40" t="s">
        <v>37</v>
      </c>
      <c r="E42" s="40" t="s">
        <v>17</v>
      </c>
      <c r="F42" s="40">
        <v>28304</v>
      </c>
      <c r="G42" s="40" t="s">
        <v>38</v>
      </c>
      <c r="H42" s="40" t="s">
        <v>20</v>
      </c>
      <c r="I42" s="40" t="s">
        <v>39</v>
      </c>
      <c r="J42" s="40">
        <v>12</v>
      </c>
      <c r="K42" s="40" t="s">
        <v>149</v>
      </c>
      <c r="L42" s="40" t="s">
        <v>150</v>
      </c>
      <c r="M42" s="41">
        <v>1248</v>
      </c>
      <c r="N42" s="42">
        <v>11781.12</v>
      </c>
      <c r="O42" s="43">
        <v>4992</v>
      </c>
      <c r="P42" t="str">
        <f>+IF(ISERROR(VLOOKUP(B42,'Synthèse GEL (2)'!L:L,1,FALSE))=TRUE,"","X")</f>
        <v/>
      </c>
      <c r="S42">
        <v>5905050</v>
      </c>
      <c r="T42" t="s">
        <v>183</v>
      </c>
      <c r="U42" s="46">
        <v>63048</v>
      </c>
      <c r="V42" t="str">
        <f t="shared" si="0"/>
        <v>LES HERBIERS;SAINT VIT;CLERMONT L HERAULT;LANGON;MIRAMAS</v>
      </c>
    </row>
    <row r="43" spans="1:22" x14ac:dyDescent="0.25">
      <c r="A43" s="39">
        <v>44349</v>
      </c>
      <c r="B43" s="40">
        <v>5905050</v>
      </c>
      <c r="C43" s="40" t="s">
        <v>68</v>
      </c>
      <c r="D43" s="40" t="s">
        <v>84</v>
      </c>
      <c r="E43" s="40" t="s">
        <v>17</v>
      </c>
      <c r="F43" s="40">
        <v>31508</v>
      </c>
      <c r="G43" s="40" t="s">
        <v>19</v>
      </c>
      <c r="H43" s="40" t="s">
        <v>20</v>
      </c>
      <c r="I43" s="40" t="s">
        <v>21</v>
      </c>
      <c r="J43" s="40">
        <v>24</v>
      </c>
      <c r="K43" s="40" t="s">
        <v>182</v>
      </c>
      <c r="L43" s="40" t="s">
        <v>183</v>
      </c>
      <c r="M43" s="41">
        <v>63048</v>
      </c>
      <c r="N43" s="42">
        <v>220037.52</v>
      </c>
      <c r="O43" s="43">
        <v>94572</v>
      </c>
      <c r="P43" t="str">
        <f>+IF(ISERROR(VLOOKUP(B43,'Synthèse GEL (2)'!L:L,1,FALSE))=TRUE,"","X")</f>
        <v/>
      </c>
      <c r="T43" t="s">
        <v>148</v>
      </c>
      <c r="U43" s="46">
        <v>31584</v>
      </c>
      <c r="V43" t="str">
        <f t="shared" si="0"/>
        <v>SAINT VIT;CLERMONT L HERAULT;LANGON;MIRAMAS</v>
      </c>
    </row>
    <row r="44" spans="1:22" x14ac:dyDescent="0.25">
      <c r="A44" s="39">
        <v>44349</v>
      </c>
      <c r="B44" s="40">
        <v>5905050</v>
      </c>
      <c r="C44" s="40" t="s">
        <v>68</v>
      </c>
      <c r="D44" s="40" t="s">
        <v>84</v>
      </c>
      <c r="E44" s="40" t="s">
        <v>17</v>
      </c>
      <c r="F44" s="40">
        <v>31508</v>
      </c>
      <c r="G44" s="40" t="s">
        <v>19</v>
      </c>
      <c r="H44" s="40" t="s">
        <v>20</v>
      </c>
      <c r="I44" s="40" t="s">
        <v>21</v>
      </c>
      <c r="J44" s="40">
        <v>24</v>
      </c>
      <c r="K44" s="40" t="s">
        <v>191</v>
      </c>
      <c r="L44" s="40" t="s">
        <v>192</v>
      </c>
      <c r="M44" s="41">
        <v>3360</v>
      </c>
      <c r="N44" s="42">
        <v>11726.4</v>
      </c>
      <c r="O44" s="43">
        <v>5040</v>
      </c>
      <c r="P44" t="str">
        <f>+IF(ISERROR(VLOOKUP(B44,'Synthèse GEL (2)'!L:L,1,FALSE))=TRUE,"","X")</f>
        <v/>
      </c>
      <c r="T44" t="s">
        <v>194</v>
      </c>
      <c r="U44" s="46">
        <v>17088</v>
      </c>
      <c r="V44" t="str">
        <f t="shared" si="0"/>
        <v>CLERMONT L HERAULT;LANGON;MIRAMAS</v>
      </c>
    </row>
    <row r="45" spans="1:22" x14ac:dyDescent="0.25">
      <c r="A45" s="39">
        <v>44349</v>
      </c>
      <c r="B45" s="40">
        <v>5905050</v>
      </c>
      <c r="C45" s="40" t="s">
        <v>68</v>
      </c>
      <c r="D45" s="40" t="s">
        <v>84</v>
      </c>
      <c r="E45" s="40" t="s">
        <v>17</v>
      </c>
      <c r="F45" s="40">
        <v>31508</v>
      </c>
      <c r="G45" s="40" t="s">
        <v>19</v>
      </c>
      <c r="H45" s="40" t="s">
        <v>20</v>
      </c>
      <c r="I45" s="40" t="s">
        <v>21</v>
      </c>
      <c r="J45" s="40">
        <v>24</v>
      </c>
      <c r="K45" s="40" t="s">
        <v>193</v>
      </c>
      <c r="L45" s="40" t="s">
        <v>194</v>
      </c>
      <c r="M45" s="41">
        <v>17088</v>
      </c>
      <c r="N45" s="42">
        <v>52118.400000000001</v>
      </c>
      <c r="O45" s="43">
        <v>25632</v>
      </c>
      <c r="P45" t="str">
        <f>+IF(ISERROR(VLOOKUP(B45,'Synthèse GEL (2)'!L:L,1,FALSE))=TRUE,"","X")</f>
        <v/>
      </c>
      <c r="T45" t="s">
        <v>196</v>
      </c>
      <c r="U45" s="46">
        <v>12720</v>
      </c>
      <c r="V45" t="str">
        <f t="shared" si="0"/>
        <v>LANGON;MIRAMAS</v>
      </c>
    </row>
    <row r="46" spans="1:22" x14ac:dyDescent="0.25">
      <c r="A46" s="39">
        <v>44349</v>
      </c>
      <c r="B46" s="40">
        <v>5905050</v>
      </c>
      <c r="C46" s="40" t="s">
        <v>68</v>
      </c>
      <c r="D46" s="40" t="s">
        <v>84</v>
      </c>
      <c r="E46" s="40" t="s">
        <v>17</v>
      </c>
      <c r="F46" s="40">
        <v>31508</v>
      </c>
      <c r="G46" s="40" t="s">
        <v>19</v>
      </c>
      <c r="H46" s="40" t="s">
        <v>20</v>
      </c>
      <c r="I46" s="40" t="s">
        <v>21</v>
      </c>
      <c r="J46" s="40">
        <v>24</v>
      </c>
      <c r="K46" s="40" t="s">
        <v>195</v>
      </c>
      <c r="L46" s="40" t="s">
        <v>196</v>
      </c>
      <c r="M46" s="41">
        <v>12720</v>
      </c>
      <c r="N46" s="42">
        <v>44392.800000000003</v>
      </c>
      <c r="O46" s="43">
        <v>19080</v>
      </c>
      <c r="P46" t="str">
        <f>+IF(ISERROR(VLOOKUP(B46,'Synthèse GEL (2)'!L:L,1,FALSE))=TRUE,"","X")</f>
        <v/>
      </c>
      <c r="T46" t="s">
        <v>192</v>
      </c>
      <c r="U46" s="46">
        <v>3360</v>
      </c>
      <c r="V46" t="str">
        <f t="shared" si="0"/>
        <v>MIRAMAS</v>
      </c>
    </row>
    <row r="47" spans="1:22" x14ac:dyDescent="0.25">
      <c r="A47" s="39">
        <v>44349</v>
      </c>
      <c r="B47" s="40">
        <v>5905050</v>
      </c>
      <c r="C47" s="40" t="s">
        <v>68</v>
      </c>
      <c r="D47" s="40" t="s">
        <v>84</v>
      </c>
      <c r="E47" s="40" t="s">
        <v>17</v>
      </c>
      <c r="F47" s="40">
        <v>31508</v>
      </c>
      <c r="G47" s="40" t="s">
        <v>19</v>
      </c>
      <c r="H47" s="40" t="s">
        <v>20</v>
      </c>
      <c r="I47" s="40" t="s">
        <v>21</v>
      </c>
      <c r="J47" s="40">
        <v>24</v>
      </c>
      <c r="K47" s="40" t="s">
        <v>147</v>
      </c>
      <c r="L47" s="40" t="s">
        <v>148</v>
      </c>
      <c r="M47" s="41">
        <v>31584</v>
      </c>
      <c r="N47" s="42">
        <v>110228.16</v>
      </c>
      <c r="O47" s="43">
        <v>47376</v>
      </c>
      <c r="P47" t="str">
        <f>+IF(ISERROR(VLOOKUP(B47,'Synthèse GEL (2)'!L:L,1,FALSE))=TRUE,"","X")</f>
        <v/>
      </c>
      <c r="S47">
        <v>5905313</v>
      </c>
      <c r="T47" t="s">
        <v>183</v>
      </c>
      <c r="U47" s="46">
        <v>12960</v>
      </c>
      <c r="V47" t="str">
        <f t="shared" si="0"/>
        <v>LES HERBIERS;Vendargues V6;SAINT VIT</v>
      </c>
    </row>
    <row r="48" spans="1:22" x14ac:dyDescent="0.25">
      <c r="A48" s="39">
        <v>44349</v>
      </c>
      <c r="B48" s="40">
        <v>5905050</v>
      </c>
      <c r="C48" s="40" t="s">
        <v>68</v>
      </c>
      <c r="D48" s="40" t="s">
        <v>84</v>
      </c>
      <c r="E48" s="40" t="s">
        <v>17</v>
      </c>
      <c r="F48" s="40">
        <v>31508</v>
      </c>
      <c r="G48" s="40" t="s">
        <v>19</v>
      </c>
      <c r="H48" s="40" t="s">
        <v>20</v>
      </c>
      <c r="I48" s="40" t="s">
        <v>21</v>
      </c>
      <c r="J48" s="40">
        <v>24</v>
      </c>
      <c r="K48" s="40" t="s">
        <v>149</v>
      </c>
      <c r="L48" s="40" t="s">
        <v>150</v>
      </c>
      <c r="M48" s="41">
        <v>24</v>
      </c>
      <c r="N48" s="42">
        <v>83.76</v>
      </c>
      <c r="O48" s="43">
        <v>36</v>
      </c>
      <c r="P48" t="str">
        <f>+IF(ISERROR(VLOOKUP(B48,'Synthèse GEL (2)'!L:L,1,FALSE))=TRUE,"","X")</f>
        <v/>
      </c>
      <c r="T48" t="s">
        <v>150</v>
      </c>
      <c r="U48" s="46">
        <v>5841</v>
      </c>
      <c r="V48" t="str">
        <f t="shared" si="0"/>
        <v>Vendargues V6;SAINT VIT</v>
      </c>
    </row>
    <row r="49" spans="1:22" x14ac:dyDescent="0.25">
      <c r="A49" s="39">
        <v>44349</v>
      </c>
      <c r="B49" s="40">
        <v>5905313</v>
      </c>
      <c r="C49" s="40" t="s">
        <v>75</v>
      </c>
      <c r="D49" s="40" t="s">
        <v>96</v>
      </c>
      <c r="E49" s="40" t="s">
        <v>17</v>
      </c>
      <c r="F49" s="40">
        <v>29516</v>
      </c>
      <c r="G49" s="40" t="s">
        <v>97</v>
      </c>
      <c r="H49" s="40" t="s">
        <v>57</v>
      </c>
      <c r="I49" s="40" t="s">
        <v>98</v>
      </c>
      <c r="J49" s="40">
        <v>9</v>
      </c>
      <c r="K49" s="40" t="s">
        <v>182</v>
      </c>
      <c r="L49" s="40" t="s">
        <v>183</v>
      </c>
      <c r="M49" s="41">
        <v>12960</v>
      </c>
      <c r="N49" s="42">
        <v>103680</v>
      </c>
      <c r="O49" s="43">
        <v>51840</v>
      </c>
      <c r="P49" t="str">
        <f>+IF(ISERROR(VLOOKUP(B49,'Synthèse GEL (2)'!L:L,1,FALSE))=TRUE,"","X")</f>
        <v/>
      </c>
      <c r="T49" t="s">
        <v>148</v>
      </c>
      <c r="U49" s="46">
        <v>5328</v>
      </c>
      <c r="V49" t="str">
        <f t="shared" si="0"/>
        <v>SAINT VIT</v>
      </c>
    </row>
    <row r="50" spans="1:22" x14ac:dyDescent="0.25">
      <c r="A50" s="39">
        <v>44349</v>
      </c>
      <c r="B50" s="40">
        <v>5905313</v>
      </c>
      <c r="C50" s="40" t="s">
        <v>75</v>
      </c>
      <c r="D50" s="40" t="s">
        <v>96</v>
      </c>
      <c r="E50" s="40" t="s">
        <v>17</v>
      </c>
      <c r="F50" s="40">
        <v>29516</v>
      </c>
      <c r="G50" s="40" t="s">
        <v>97</v>
      </c>
      <c r="H50" s="40" t="s">
        <v>57</v>
      </c>
      <c r="I50" s="40" t="s">
        <v>98</v>
      </c>
      <c r="J50" s="40">
        <v>9</v>
      </c>
      <c r="K50" s="40" t="s">
        <v>147</v>
      </c>
      <c r="L50" s="40" t="s">
        <v>148</v>
      </c>
      <c r="M50" s="41">
        <v>5328</v>
      </c>
      <c r="N50" s="42">
        <v>42624</v>
      </c>
      <c r="O50" s="43">
        <v>21312</v>
      </c>
      <c r="P50" t="str">
        <f>+IF(ISERROR(VLOOKUP(B50,'Synthèse GEL (2)'!L:L,1,FALSE))=TRUE,"","X")</f>
        <v/>
      </c>
      <c r="S50">
        <v>5920151</v>
      </c>
      <c r="T50" t="s">
        <v>150</v>
      </c>
      <c r="U50" s="46">
        <v>29304</v>
      </c>
      <c r="V50" t="str">
        <f t="shared" si="0"/>
        <v>Vendargues V6;SAINT VIT</v>
      </c>
    </row>
    <row r="51" spans="1:22" x14ac:dyDescent="0.25">
      <c r="A51" s="39">
        <v>44349</v>
      </c>
      <c r="B51" s="40">
        <v>5905313</v>
      </c>
      <c r="C51" s="40" t="s">
        <v>75</v>
      </c>
      <c r="D51" s="40" t="s">
        <v>96</v>
      </c>
      <c r="E51" s="40" t="s">
        <v>17</v>
      </c>
      <c r="F51" s="40">
        <v>29516</v>
      </c>
      <c r="G51" s="40" t="s">
        <v>97</v>
      </c>
      <c r="H51" s="40" t="s">
        <v>57</v>
      </c>
      <c r="I51" s="40" t="s">
        <v>98</v>
      </c>
      <c r="J51" s="40">
        <v>9</v>
      </c>
      <c r="K51" s="40" t="s">
        <v>149</v>
      </c>
      <c r="L51" s="40" t="s">
        <v>150</v>
      </c>
      <c r="M51" s="41">
        <v>5841</v>
      </c>
      <c r="N51" s="42">
        <v>46728</v>
      </c>
      <c r="O51" s="43">
        <v>23364</v>
      </c>
      <c r="P51" t="str">
        <f>+IF(ISERROR(VLOOKUP(B51,'Synthèse GEL (2)'!L:L,1,FALSE))=TRUE,"","X")</f>
        <v/>
      </c>
      <c r="T51" t="s">
        <v>148</v>
      </c>
      <c r="U51" s="46">
        <v>4440</v>
      </c>
      <c r="V51" t="str">
        <f t="shared" si="0"/>
        <v>SAINT VIT</v>
      </c>
    </row>
    <row r="52" spans="1:22" x14ac:dyDescent="0.25">
      <c r="A52" s="39">
        <v>44349</v>
      </c>
      <c r="B52" s="40">
        <v>5920151</v>
      </c>
      <c r="C52" s="40" t="s">
        <v>42</v>
      </c>
      <c r="D52" s="40" t="s">
        <v>81</v>
      </c>
      <c r="E52" s="40" t="s">
        <v>32</v>
      </c>
      <c r="F52" s="40">
        <v>25747</v>
      </c>
      <c r="G52" s="40" t="s">
        <v>82</v>
      </c>
      <c r="H52" s="40" t="s">
        <v>20</v>
      </c>
      <c r="I52" s="40" t="s">
        <v>82</v>
      </c>
      <c r="J52" s="40">
        <v>24</v>
      </c>
      <c r="K52" s="40" t="s">
        <v>147</v>
      </c>
      <c r="L52" s="40" t="s">
        <v>148</v>
      </c>
      <c r="M52" s="41">
        <v>4440</v>
      </c>
      <c r="N52" s="42">
        <v>5461.2</v>
      </c>
      <c r="O52" s="43">
        <v>2752.8</v>
      </c>
      <c r="P52" t="str">
        <f>+IF(ISERROR(VLOOKUP(B52,'Synthèse GEL (2)'!L:L,1,FALSE))=TRUE,"","X")</f>
        <v/>
      </c>
      <c r="S52">
        <v>5927451</v>
      </c>
      <c r="T52" t="s">
        <v>183</v>
      </c>
      <c r="U52" s="46">
        <v>86400</v>
      </c>
      <c r="V52" t="str">
        <f t="shared" si="0"/>
        <v>LES HERBIERS;CLERMONT L HERAULT;LANGON;MIRAMAS;SAINT VIT</v>
      </c>
    </row>
    <row r="53" spans="1:22" x14ac:dyDescent="0.25">
      <c r="A53" s="39">
        <v>44349</v>
      </c>
      <c r="B53" s="40">
        <v>5920151</v>
      </c>
      <c r="C53" s="40" t="s">
        <v>42</v>
      </c>
      <c r="D53" s="40" t="s">
        <v>81</v>
      </c>
      <c r="E53" s="40" t="s">
        <v>32</v>
      </c>
      <c r="F53" s="40">
        <v>25747</v>
      </c>
      <c r="G53" s="40" t="s">
        <v>82</v>
      </c>
      <c r="H53" s="40" t="s">
        <v>20</v>
      </c>
      <c r="I53" s="40" t="s">
        <v>82</v>
      </c>
      <c r="J53" s="40">
        <v>24</v>
      </c>
      <c r="K53" s="40" t="s">
        <v>149</v>
      </c>
      <c r="L53" s="40" t="s">
        <v>150</v>
      </c>
      <c r="M53" s="41">
        <v>29304</v>
      </c>
      <c r="N53" s="42">
        <v>36043.919999999998</v>
      </c>
      <c r="O53" s="43">
        <v>18168.48</v>
      </c>
      <c r="P53" t="str">
        <f>+IF(ISERROR(VLOOKUP(B53,'Synthèse GEL (2)'!L:L,1,FALSE))=TRUE,"","X")</f>
        <v/>
      </c>
      <c r="T53" t="s">
        <v>194</v>
      </c>
      <c r="U53" s="46">
        <v>21520</v>
      </c>
      <c r="V53" t="str">
        <f t="shared" si="0"/>
        <v>CLERMONT L HERAULT;LANGON;MIRAMAS;SAINT VIT</v>
      </c>
    </row>
    <row r="54" spans="1:22" x14ac:dyDescent="0.25">
      <c r="A54" s="39">
        <v>44349</v>
      </c>
      <c r="B54" s="40">
        <v>5927451</v>
      </c>
      <c r="C54" s="40" t="s">
        <v>76</v>
      </c>
      <c r="D54" s="40" t="s">
        <v>99</v>
      </c>
      <c r="E54" s="40" t="s">
        <v>17</v>
      </c>
      <c r="F54" s="40">
        <v>31508</v>
      </c>
      <c r="G54" s="40" t="s">
        <v>19</v>
      </c>
      <c r="H54" s="40" t="s">
        <v>20</v>
      </c>
      <c r="I54" s="40" t="s">
        <v>21</v>
      </c>
      <c r="J54" s="40">
        <v>20</v>
      </c>
      <c r="K54" s="40" t="s">
        <v>182</v>
      </c>
      <c r="L54" s="40" t="s">
        <v>183</v>
      </c>
      <c r="M54" s="41">
        <v>86400</v>
      </c>
      <c r="N54" s="42">
        <v>416448</v>
      </c>
      <c r="O54" s="43">
        <v>172800</v>
      </c>
      <c r="P54" t="str">
        <f>+IF(ISERROR(VLOOKUP(B54,'Synthèse GEL (2)'!L:L,1,FALSE))=TRUE,"","X")</f>
        <v/>
      </c>
      <c r="T54" t="s">
        <v>196</v>
      </c>
      <c r="U54" s="46">
        <v>11520</v>
      </c>
      <c r="V54" t="str">
        <f t="shared" si="0"/>
        <v>LANGON;MIRAMAS;SAINT VIT</v>
      </c>
    </row>
    <row r="55" spans="1:22" x14ac:dyDescent="0.25">
      <c r="A55" s="39">
        <v>44349</v>
      </c>
      <c r="B55" s="40">
        <v>5927451</v>
      </c>
      <c r="C55" s="40" t="s">
        <v>76</v>
      </c>
      <c r="D55" s="40" t="s">
        <v>99</v>
      </c>
      <c r="E55" s="40" t="s">
        <v>17</v>
      </c>
      <c r="F55" s="40">
        <v>31508</v>
      </c>
      <c r="G55" s="40" t="s">
        <v>19</v>
      </c>
      <c r="H55" s="40" t="s">
        <v>20</v>
      </c>
      <c r="I55" s="40" t="s">
        <v>21</v>
      </c>
      <c r="J55" s="40">
        <v>20</v>
      </c>
      <c r="K55" s="40" t="s">
        <v>191</v>
      </c>
      <c r="L55" s="40" t="s">
        <v>192</v>
      </c>
      <c r="M55" s="41">
        <v>2780</v>
      </c>
      <c r="N55" s="42">
        <v>15262.2</v>
      </c>
      <c r="O55" s="43">
        <v>5560</v>
      </c>
      <c r="P55" t="str">
        <f>+IF(ISERROR(VLOOKUP(B55,'Synthèse GEL (2)'!L:L,1,FALSE))=TRUE,"","X")</f>
        <v/>
      </c>
      <c r="T55" t="s">
        <v>192</v>
      </c>
      <c r="U55" s="46">
        <v>2780</v>
      </c>
      <c r="V55" t="str">
        <f t="shared" si="0"/>
        <v>MIRAMAS;SAINT VIT</v>
      </c>
    </row>
    <row r="56" spans="1:22" x14ac:dyDescent="0.25">
      <c r="A56" s="39">
        <v>44349</v>
      </c>
      <c r="B56" s="40">
        <v>5927451</v>
      </c>
      <c r="C56" s="40" t="s">
        <v>76</v>
      </c>
      <c r="D56" s="40" t="s">
        <v>99</v>
      </c>
      <c r="E56" s="40" t="s">
        <v>17</v>
      </c>
      <c r="F56" s="40">
        <v>31508</v>
      </c>
      <c r="G56" s="40" t="s">
        <v>19</v>
      </c>
      <c r="H56" s="40" t="s">
        <v>20</v>
      </c>
      <c r="I56" s="40" t="s">
        <v>21</v>
      </c>
      <c r="J56" s="40">
        <v>20</v>
      </c>
      <c r="K56" s="40" t="s">
        <v>193</v>
      </c>
      <c r="L56" s="40" t="s">
        <v>194</v>
      </c>
      <c r="M56" s="41">
        <v>21520</v>
      </c>
      <c r="N56" s="42">
        <v>118144.8</v>
      </c>
      <c r="O56" s="43">
        <v>43040</v>
      </c>
      <c r="P56" t="str">
        <f>+IF(ISERROR(VLOOKUP(B56,'Synthèse GEL (2)'!L:L,1,FALSE))=TRUE,"","X")</f>
        <v/>
      </c>
      <c r="T56" t="s">
        <v>148</v>
      </c>
      <c r="U56" s="46">
        <v>1720</v>
      </c>
      <c r="V56" t="str">
        <f t="shared" si="0"/>
        <v>SAINT VIT</v>
      </c>
    </row>
    <row r="57" spans="1:22" x14ac:dyDescent="0.25">
      <c r="A57" s="39">
        <v>44349</v>
      </c>
      <c r="B57" s="40">
        <v>5927451</v>
      </c>
      <c r="C57" s="40" t="s">
        <v>76</v>
      </c>
      <c r="D57" s="40" t="s">
        <v>99</v>
      </c>
      <c r="E57" s="40" t="s">
        <v>17</v>
      </c>
      <c r="F57" s="40">
        <v>31508</v>
      </c>
      <c r="G57" s="40" t="s">
        <v>19</v>
      </c>
      <c r="H57" s="40" t="s">
        <v>20</v>
      </c>
      <c r="I57" s="40" t="s">
        <v>21</v>
      </c>
      <c r="J57" s="40">
        <v>20</v>
      </c>
      <c r="K57" s="40" t="s">
        <v>195</v>
      </c>
      <c r="L57" s="40" t="s">
        <v>196</v>
      </c>
      <c r="M57" s="41">
        <v>11520</v>
      </c>
      <c r="N57" s="42">
        <v>63244.800000000003</v>
      </c>
      <c r="O57" s="43">
        <v>23040</v>
      </c>
      <c r="P57" t="str">
        <f>+IF(ISERROR(VLOOKUP(B57,'Synthèse GEL (2)'!L:L,1,FALSE))=TRUE,"","X")</f>
        <v/>
      </c>
      <c r="S57">
        <v>5935232</v>
      </c>
      <c r="T57" t="s">
        <v>183</v>
      </c>
      <c r="U57" s="46">
        <v>60216</v>
      </c>
      <c r="V57" t="str">
        <f t="shared" si="0"/>
        <v>LES HERBIERS;SAINT VIT</v>
      </c>
    </row>
    <row r="58" spans="1:22" x14ac:dyDescent="0.25">
      <c r="A58" s="39">
        <v>44349</v>
      </c>
      <c r="B58" s="40">
        <v>5927451</v>
      </c>
      <c r="C58" s="40" t="s">
        <v>76</v>
      </c>
      <c r="D58" s="40" t="s">
        <v>99</v>
      </c>
      <c r="E58" s="40" t="s">
        <v>17</v>
      </c>
      <c r="F58" s="40">
        <v>31508</v>
      </c>
      <c r="G58" s="40" t="s">
        <v>19</v>
      </c>
      <c r="H58" s="40" t="s">
        <v>20</v>
      </c>
      <c r="I58" s="40" t="s">
        <v>21</v>
      </c>
      <c r="J58" s="40">
        <v>20</v>
      </c>
      <c r="K58" s="40" t="s">
        <v>147</v>
      </c>
      <c r="L58" s="40" t="s">
        <v>148</v>
      </c>
      <c r="M58" s="41">
        <v>1720</v>
      </c>
      <c r="N58" s="42">
        <v>9442.7999999999993</v>
      </c>
      <c r="O58" s="43">
        <v>3440</v>
      </c>
      <c r="P58" t="str">
        <f>+IF(ISERROR(VLOOKUP(B58,'Synthèse GEL (2)'!L:L,1,FALSE))=TRUE,"","X")</f>
        <v/>
      </c>
      <c r="T58" t="s">
        <v>148</v>
      </c>
      <c r="U58" s="46">
        <v>30000</v>
      </c>
      <c r="V58" t="str">
        <f t="shared" si="0"/>
        <v>SAINT VIT</v>
      </c>
    </row>
    <row r="59" spans="1:22" x14ac:dyDescent="0.25">
      <c r="A59" s="39">
        <v>44349</v>
      </c>
      <c r="B59" s="40">
        <v>5935232</v>
      </c>
      <c r="C59" s="40" t="s">
        <v>55</v>
      </c>
      <c r="D59" s="40" t="s">
        <v>56</v>
      </c>
      <c r="E59" s="40" t="s">
        <v>17</v>
      </c>
      <c r="F59" s="40">
        <v>26771</v>
      </c>
      <c r="G59" s="40" t="s">
        <v>51</v>
      </c>
      <c r="H59" s="40" t="s">
        <v>57</v>
      </c>
      <c r="I59" s="40" t="s">
        <v>58</v>
      </c>
      <c r="J59" s="40">
        <v>12</v>
      </c>
      <c r="K59" s="40" t="s">
        <v>182</v>
      </c>
      <c r="L59" s="40" t="s">
        <v>183</v>
      </c>
      <c r="M59" s="41">
        <v>60216</v>
      </c>
      <c r="N59" s="42">
        <v>240864</v>
      </c>
      <c r="O59" s="43">
        <v>120432</v>
      </c>
      <c r="P59" t="str">
        <f>+IF(ISERROR(VLOOKUP(B59,'Synthèse GEL (2)'!L:L,1,FALSE))=TRUE,"","X")</f>
        <v/>
      </c>
      <c r="S59">
        <v>5952392</v>
      </c>
      <c r="T59" t="s">
        <v>183</v>
      </c>
      <c r="U59" s="46">
        <v>786</v>
      </c>
      <c r="V59" t="str">
        <f t="shared" si="0"/>
        <v>LES HERBIERS</v>
      </c>
    </row>
    <row r="60" spans="1:22" x14ac:dyDescent="0.25">
      <c r="A60" s="39">
        <v>44349</v>
      </c>
      <c r="B60" s="40">
        <v>5935232</v>
      </c>
      <c r="C60" s="40" t="s">
        <v>55</v>
      </c>
      <c r="D60" s="40" t="s">
        <v>56</v>
      </c>
      <c r="E60" s="40" t="s">
        <v>17</v>
      </c>
      <c r="F60" s="40">
        <v>26771</v>
      </c>
      <c r="G60" s="40" t="s">
        <v>51</v>
      </c>
      <c r="H60" s="40" t="s">
        <v>57</v>
      </c>
      <c r="I60" s="40" t="s">
        <v>58</v>
      </c>
      <c r="J60" s="40">
        <v>12</v>
      </c>
      <c r="K60" s="40" t="s">
        <v>147</v>
      </c>
      <c r="L60" s="40" t="s">
        <v>148</v>
      </c>
      <c r="M60" s="41">
        <v>30000</v>
      </c>
      <c r="N60" s="42">
        <v>120000</v>
      </c>
      <c r="O60" s="43">
        <v>60000</v>
      </c>
      <c r="P60" t="str">
        <f>+IF(ISERROR(VLOOKUP(B60,'Synthèse GEL (2)'!L:L,1,FALSE))=TRUE,"","X")</f>
        <v/>
      </c>
      <c r="S60">
        <v>5969435</v>
      </c>
      <c r="T60" t="s">
        <v>183</v>
      </c>
      <c r="U60" s="46">
        <v>7782</v>
      </c>
      <c r="V60" t="str">
        <f t="shared" si="0"/>
        <v>LES HERBIERS;SAINT VIT;Vendargues V6</v>
      </c>
    </row>
    <row r="61" spans="1:22" x14ac:dyDescent="0.25">
      <c r="A61" s="39">
        <v>44349</v>
      </c>
      <c r="B61" s="40">
        <v>5935232</v>
      </c>
      <c r="C61" s="40" t="s">
        <v>55</v>
      </c>
      <c r="D61" s="40" t="s">
        <v>56</v>
      </c>
      <c r="E61" s="40" t="s">
        <v>17</v>
      </c>
      <c r="F61" s="40">
        <v>26771</v>
      </c>
      <c r="G61" s="40" t="s">
        <v>51</v>
      </c>
      <c r="H61" s="40" t="s">
        <v>57</v>
      </c>
      <c r="I61" s="40" t="s">
        <v>58</v>
      </c>
      <c r="J61" s="40">
        <v>12</v>
      </c>
      <c r="K61" s="40" t="s">
        <v>149</v>
      </c>
      <c r="L61" s="40" t="s">
        <v>150</v>
      </c>
      <c r="M61" s="41">
        <v>60</v>
      </c>
      <c r="N61" s="42">
        <v>240</v>
      </c>
      <c r="O61" s="43">
        <v>120</v>
      </c>
      <c r="P61" t="str">
        <f>+IF(ISERROR(VLOOKUP(B61,'Synthèse GEL (2)'!L:L,1,FALSE))=TRUE,"","X")</f>
        <v/>
      </c>
      <c r="T61" t="s">
        <v>148</v>
      </c>
      <c r="U61" s="46">
        <v>3600</v>
      </c>
      <c r="V61" t="str">
        <f t="shared" si="0"/>
        <v>SAINT VIT;Vendargues V6</v>
      </c>
    </row>
    <row r="62" spans="1:22" x14ac:dyDescent="0.25">
      <c r="A62" s="39">
        <v>44349</v>
      </c>
      <c r="B62" s="40">
        <v>5952392</v>
      </c>
      <c r="C62" s="40" t="s">
        <v>197</v>
      </c>
      <c r="D62" s="40" t="s">
        <v>198</v>
      </c>
      <c r="E62" s="40" t="s">
        <v>17</v>
      </c>
      <c r="F62" s="40">
        <v>31625</v>
      </c>
      <c r="G62" s="40" t="s">
        <v>199</v>
      </c>
      <c r="H62" s="40" t="s">
        <v>20</v>
      </c>
      <c r="I62" s="40" t="s">
        <v>200</v>
      </c>
      <c r="J62" s="40">
        <v>1</v>
      </c>
      <c r="K62" s="40" t="s">
        <v>182</v>
      </c>
      <c r="L62" s="40" t="s">
        <v>183</v>
      </c>
      <c r="M62" s="41">
        <v>786</v>
      </c>
      <c r="N62" s="42">
        <v>2279.4</v>
      </c>
      <c r="O62" s="43">
        <v>113970</v>
      </c>
      <c r="P62" t="str">
        <f>+IF(ISERROR(VLOOKUP(B62,'Synthèse GEL (2)'!L:L,1,FALSE))=TRUE,"","X")</f>
        <v/>
      </c>
      <c r="T62" t="s">
        <v>150</v>
      </c>
      <c r="U62" s="46">
        <v>2676</v>
      </c>
      <c r="V62" t="str">
        <f t="shared" si="0"/>
        <v>Vendargues V6</v>
      </c>
    </row>
    <row r="63" spans="1:22" x14ac:dyDescent="0.25">
      <c r="A63" s="39">
        <v>44349</v>
      </c>
      <c r="B63" s="40">
        <v>5969435</v>
      </c>
      <c r="C63" s="40" t="s">
        <v>62</v>
      </c>
      <c r="D63" s="40" t="s">
        <v>66</v>
      </c>
      <c r="E63" s="40" t="s">
        <v>17</v>
      </c>
      <c r="F63" s="40">
        <v>31596</v>
      </c>
      <c r="G63" s="40" t="s">
        <v>67</v>
      </c>
      <c r="H63" s="40" t="s">
        <v>20</v>
      </c>
      <c r="I63" s="40" t="s">
        <v>67</v>
      </c>
      <c r="J63" s="40">
        <v>6</v>
      </c>
      <c r="K63" s="40" t="s">
        <v>182</v>
      </c>
      <c r="L63" s="40" t="s">
        <v>183</v>
      </c>
      <c r="M63" s="41">
        <v>7782</v>
      </c>
      <c r="N63" s="42">
        <v>64590.6</v>
      </c>
      <c r="O63" s="43">
        <v>31128</v>
      </c>
      <c r="P63" t="str">
        <f>+IF(ISERROR(VLOOKUP(B63,'Synthèse GEL (2)'!L:L,1,FALSE))=TRUE,"","X")</f>
        <v/>
      </c>
      <c r="S63">
        <v>5969572</v>
      </c>
      <c r="T63" t="s">
        <v>148</v>
      </c>
      <c r="U63" s="46">
        <v>6438</v>
      </c>
      <c r="V63" t="str">
        <f t="shared" si="0"/>
        <v>SAINT VIT</v>
      </c>
    </row>
    <row r="64" spans="1:22" x14ac:dyDescent="0.25">
      <c r="A64" s="39">
        <v>44349</v>
      </c>
      <c r="B64" s="40">
        <v>5969435</v>
      </c>
      <c r="C64" s="40" t="s">
        <v>62</v>
      </c>
      <c r="D64" s="40" t="s">
        <v>66</v>
      </c>
      <c r="E64" s="40" t="s">
        <v>17</v>
      </c>
      <c r="F64" s="40">
        <v>31596</v>
      </c>
      <c r="G64" s="40" t="s">
        <v>67</v>
      </c>
      <c r="H64" s="40" t="s">
        <v>20</v>
      </c>
      <c r="I64" s="40" t="s">
        <v>67</v>
      </c>
      <c r="J64" s="40">
        <v>6</v>
      </c>
      <c r="K64" s="40" t="s">
        <v>147</v>
      </c>
      <c r="L64" s="40" t="s">
        <v>148</v>
      </c>
      <c r="M64" s="41">
        <v>3600</v>
      </c>
      <c r="N64" s="42">
        <v>28800</v>
      </c>
      <c r="O64" s="43">
        <v>14400</v>
      </c>
      <c r="P64" t="str">
        <f>+IF(ISERROR(VLOOKUP(B64,'Synthèse GEL (2)'!L:L,1,FALSE))=TRUE,"","X")</f>
        <v/>
      </c>
      <c r="S64">
        <v>5969953</v>
      </c>
      <c r="T64" t="s">
        <v>146</v>
      </c>
      <c r="U64" s="46">
        <v>769920</v>
      </c>
      <c r="V64" t="str">
        <f t="shared" si="0"/>
        <v>HAUTE FORET;Vendargues V6;SAINT VIT</v>
      </c>
    </row>
    <row r="65" spans="1:22" x14ac:dyDescent="0.25">
      <c r="A65" s="39">
        <v>44349</v>
      </c>
      <c r="B65" s="40">
        <v>5969435</v>
      </c>
      <c r="C65" s="40" t="s">
        <v>62</v>
      </c>
      <c r="D65" s="40" t="s">
        <v>66</v>
      </c>
      <c r="E65" s="40" t="s">
        <v>17</v>
      </c>
      <c r="F65" s="40">
        <v>31596</v>
      </c>
      <c r="G65" s="40" t="s">
        <v>67</v>
      </c>
      <c r="H65" s="40" t="s">
        <v>20</v>
      </c>
      <c r="I65" s="40" t="s">
        <v>67</v>
      </c>
      <c r="J65" s="40">
        <v>6</v>
      </c>
      <c r="K65" s="40" t="s">
        <v>149</v>
      </c>
      <c r="L65" s="40" t="s">
        <v>150</v>
      </c>
      <c r="M65" s="41">
        <v>2676</v>
      </c>
      <c r="N65" s="42">
        <v>22210.799999999999</v>
      </c>
      <c r="O65" s="43">
        <v>10704</v>
      </c>
      <c r="P65" t="str">
        <f>+IF(ISERROR(VLOOKUP(B65,'Synthèse GEL (2)'!L:L,1,FALSE))=TRUE,"","X")</f>
        <v/>
      </c>
      <c r="T65" t="s">
        <v>150</v>
      </c>
      <c r="U65" s="46">
        <v>138432</v>
      </c>
      <c r="V65" t="str">
        <f t="shared" si="0"/>
        <v>Vendargues V6;SAINT VIT</v>
      </c>
    </row>
    <row r="66" spans="1:22" x14ac:dyDescent="0.25">
      <c r="A66" s="39">
        <v>44349</v>
      </c>
      <c r="B66" s="40">
        <v>5969572</v>
      </c>
      <c r="C66" s="40" t="s">
        <v>151</v>
      </c>
      <c r="D66" s="40" t="s">
        <v>152</v>
      </c>
      <c r="E66" s="40" t="s">
        <v>32</v>
      </c>
      <c r="F66" s="40">
        <v>28462</v>
      </c>
      <c r="G66" s="40" t="s">
        <v>153</v>
      </c>
      <c r="H66" s="40" t="s">
        <v>20</v>
      </c>
      <c r="I66" s="40" t="s">
        <v>154</v>
      </c>
      <c r="J66" s="40">
        <v>6</v>
      </c>
      <c r="K66" s="40" t="s">
        <v>147</v>
      </c>
      <c r="L66" s="40" t="s">
        <v>148</v>
      </c>
      <c r="M66" s="41">
        <v>6438</v>
      </c>
      <c r="N66" s="42">
        <v>41847</v>
      </c>
      <c r="O66" s="43">
        <v>31224.3</v>
      </c>
      <c r="P66" t="str">
        <f>+IF(ISERROR(VLOOKUP(B66,'Synthèse GEL (2)'!L:L,1,FALSE))=TRUE,"","X")</f>
        <v/>
      </c>
      <c r="T66" t="s">
        <v>148</v>
      </c>
      <c r="U66" s="46">
        <v>34704</v>
      </c>
      <c r="V66" t="str">
        <f t="shared" si="0"/>
        <v>SAINT VIT</v>
      </c>
    </row>
    <row r="67" spans="1:22" x14ac:dyDescent="0.25">
      <c r="A67" s="39">
        <v>44349</v>
      </c>
      <c r="B67" s="40">
        <v>5969953</v>
      </c>
      <c r="C67" s="40" t="s">
        <v>54</v>
      </c>
      <c r="D67" s="40" t="s">
        <v>89</v>
      </c>
      <c r="E67" s="40" t="s">
        <v>32</v>
      </c>
      <c r="F67" s="40">
        <v>25747</v>
      </c>
      <c r="G67" s="40" t="s">
        <v>82</v>
      </c>
      <c r="H67" s="40" t="s">
        <v>20</v>
      </c>
      <c r="I67" s="40" t="s">
        <v>82</v>
      </c>
      <c r="J67" s="40">
        <v>24</v>
      </c>
      <c r="K67" s="40" t="s">
        <v>145</v>
      </c>
      <c r="L67" s="40" t="s">
        <v>146</v>
      </c>
      <c r="M67" s="41">
        <v>769920</v>
      </c>
      <c r="N67" s="42">
        <v>947001.6</v>
      </c>
      <c r="O67" s="43">
        <v>477350.40000000002</v>
      </c>
      <c r="P67" t="str">
        <f>+IF(ISERROR(VLOOKUP(B67,'Synthèse GEL (2)'!L:L,1,FALSE))=TRUE,"","X")</f>
        <v/>
      </c>
      <c r="S67">
        <v>5970731</v>
      </c>
      <c r="T67" t="s">
        <v>183</v>
      </c>
      <c r="U67" s="46">
        <v>63320</v>
      </c>
      <c r="V67" t="str">
        <f t="shared" si="0"/>
        <v>LES HERBIERS;SAINT VIT;CLERMONT L HERAULT;LANGON;MIRAMAS</v>
      </c>
    </row>
    <row r="68" spans="1:22" x14ac:dyDescent="0.25">
      <c r="A68" s="39">
        <v>44349</v>
      </c>
      <c r="B68" s="40">
        <v>5969953</v>
      </c>
      <c r="C68" s="40" t="s">
        <v>54</v>
      </c>
      <c r="D68" s="40" t="s">
        <v>89</v>
      </c>
      <c r="E68" s="40" t="s">
        <v>32</v>
      </c>
      <c r="F68" s="40">
        <v>25747</v>
      </c>
      <c r="G68" s="40" t="s">
        <v>82</v>
      </c>
      <c r="H68" s="40" t="s">
        <v>20</v>
      </c>
      <c r="I68" s="40" t="s">
        <v>82</v>
      </c>
      <c r="J68" s="40">
        <v>24</v>
      </c>
      <c r="K68" s="40" t="s">
        <v>147</v>
      </c>
      <c r="L68" s="40" t="s">
        <v>148</v>
      </c>
      <c r="M68" s="41">
        <v>34704</v>
      </c>
      <c r="N68" s="42">
        <v>42685.919999999998</v>
      </c>
      <c r="O68" s="43">
        <v>21516.48</v>
      </c>
      <c r="P68" t="str">
        <f>+IF(ISERROR(VLOOKUP(B68,'Synthèse GEL (2)'!L:L,1,FALSE))=TRUE,"","X")</f>
        <v/>
      </c>
      <c r="T68" t="s">
        <v>148</v>
      </c>
      <c r="U68" s="46">
        <v>26880</v>
      </c>
      <c r="V68" t="str">
        <f t="shared" si="0"/>
        <v>SAINT VIT;CLERMONT L HERAULT;LANGON;MIRAMAS</v>
      </c>
    </row>
    <row r="69" spans="1:22" x14ac:dyDescent="0.25">
      <c r="A69" s="39">
        <v>44349</v>
      </c>
      <c r="B69" s="40">
        <v>5969953</v>
      </c>
      <c r="C69" s="40" t="s">
        <v>54</v>
      </c>
      <c r="D69" s="40" t="s">
        <v>89</v>
      </c>
      <c r="E69" s="40" t="s">
        <v>32</v>
      </c>
      <c r="F69" s="40">
        <v>25747</v>
      </c>
      <c r="G69" s="40" t="s">
        <v>82</v>
      </c>
      <c r="H69" s="40" t="s">
        <v>20</v>
      </c>
      <c r="I69" s="40" t="s">
        <v>82</v>
      </c>
      <c r="J69" s="40">
        <v>24</v>
      </c>
      <c r="K69" s="40" t="s">
        <v>149</v>
      </c>
      <c r="L69" s="40" t="s">
        <v>150</v>
      </c>
      <c r="M69" s="41">
        <v>138432</v>
      </c>
      <c r="N69" s="42">
        <v>170271.35999999999</v>
      </c>
      <c r="O69" s="43">
        <v>85827.839999999997</v>
      </c>
      <c r="P69" t="str">
        <f>+IF(ISERROR(VLOOKUP(B69,'Synthèse GEL (2)'!L:L,1,FALSE))=TRUE,"","X")</f>
        <v/>
      </c>
      <c r="T69" t="s">
        <v>194</v>
      </c>
      <c r="U69" s="46">
        <v>17240</v>
      </c>
      <c r="V69" t="str">
        <f t="shared" si="0"/>
        <v>CLERMONT L HERAULT;LANGON;MIRAMAS</v>
      </c>
    </row>
    <row r="70" spans="1:22" x14ac:dyDescent="0.25">
      <c r="A70" s="39">
        <v>44349</v>
      </c>
      <c r="B70" s="40">
        <v>5970731</v>
      </c>
      <c r="C70" s="40" t="s">
        <v>65</v>
      </c>
      <c r="D70" s="40" t="s">
        <v>83</v>
      </c>
      <c r="E70" s="40" t="s">
        <v>17</v>
      </c>
      <c r="F70" s="40">
        <v>31508</v>
      </c>
      <c r="G70" s="40" t="s">
        <v>19</v>
      </c>
      <c r="H70" s="40" t="s">
        <v>20</v>
      </c>
      <c r="I70" s="40" t="s">
        <v>21</v>
      </c>
      <c r="J70" s="40">
        <v>40</v>
      </c>
      <c r="K70" s="40" t="s">
        <v>182</v>
      </c>
      <c r="L70" s="40" t="s">
        <v>183</v>
      </c>
      <c r="M70" s="41">
        <v>63320</v>
      </c>
      <c r="N70" s="42">
        <v>209589.2</v>
      </c>
      <c r="O70" s="43">
        <v>94980</v>
      </c>
      <c r="P70" t="str">
        <f>+IF(ISERROR(VLOOKUP(B70,'Synthèse GEL (2)'!L:L,1,FALSE))=TRUE,"","X")</f>
        <v/>
      </c>
      <c r="T70" t="s">
        <v>196</v>
      </c>
      <c r="U70" s="46">
        <v>11480</v>
      </c>
      <c r="V70" t="str">
        <f t="shared" ref="V70:V130" si="1">+IF(S71="",T70&amp;";"&amp;V71,T70)</f>
        <v>LANGON;MIRAMAS</v>
      </c>
    </row>
    <row r="71" spans="1:22" x14ac:dyDescent="0.25">
      <c r="A71" s="39">
        <v>44349</v>
      </c>
      <c r="B71" s="40">
        <v>5970731</v>
      </c>
      <c r="C71" s="40" t="s">
        <v>65</v>
      </c>
      <c r="D71" s="40" t="s">
        <v>83</v>
      </c>
      <c r="E71" s="40" t="s">
        <v>17</v>
      </c>
      <c r="F71" s="40">
        <v>31508</v>
      </c>
      <c r="G71" s="40" t="s">
        <v>19</v>
      </c>
      <c r="H71" s="40" t="s">
        <v>20</v>
      </c>
      <c r="I71" s="40" t="s">
        <v>21</v>
      </c>
      <c r="J71" s="40">
        <v>40</v>
      </c>
      <c r="K71" s="40" t="s">
        <v>191</v>
      </c>
      <c r="L71" s="40" t="s">
        <v>192</v>
      </c>
      <c r="M71" s="41">
        <v>3840</v>
      </c>
      <c r="N71" s="42">
        <v>12787.2</v>
      </c>
      <c r="O71" s="43">
        <v>5760</v>
      </c>
      <c r="P71" t="str">
        <f>+IF(ISERROR(VLOOKUP(B71,'Synthèse GEL (2)'!L:L,1,FALSE))=TRUE,"","X")</f>
        <v/>
      </c>
      <c r="T71" t="s">
        <v>192</v>
      </c>
      <c r="U71" s="46">
        <v>3840</v>
      </c>
      <c r="V71" t="str">
        <f t="shared" si="1"/>
        <v>MIRAMAS</v>
      </c>
    </row>
    <row r="72" spans="1:22" x14ac:dyDescent="0.25">
      <c r="A72" s="39">
        <v>44349</v>
      </c>
      <c r="B72" s="40">
        <v>5970731</v>
      </c>
      <c r="C72" s="40" t="s">
        <v>65</v>
      </c>
      <c r="D72" s="40" t="s">
        <v>83</v>
      </c>
      <c r="E72" s="40" t="s">
        <v>17</v>
      </c>
      <c r="F72" s="40">
        <v>31508</v>
      </c>
      <c r="G72" s="40" t="s">
        <v>19</v>
      </c>
      <c r="H72" s="40" t="s">
        <v>20</v>
      </c>
      <c r="I72" s="40" t="s">
        <v>21</v>
      </c>
      <c r="J72" s="40">
        <v>40</v>
      </c>
      <c r="K72" s="40" t="s">
        <v>193</v>
      </c>
      <c r="L72" s="40" t="s">
        <v>194</v>
      </c>
      <c r="M72" s="41">
        <v>17240</v>
      </c>
      <c r="N72" s="42">
        <v>57409.2</v>
      </c>
      <c r="O72" s="43">
        <v>25860</v>
      </c>
      <c r="P72" t="str">
        <f>+IF(ISERROR(VLOOKUP(B72,'Synthèse GEL (2)'!L:L,1,FALSE))=TRUE,"","X")</f>
        <v/>
      </c>
      <c r="S72">
        <v>5974591</v>
      </c>
      <c r="T72" t="s">
        <v>146</v>
      </c>
      <c r="U72" s="46">
        <v>74260</v>
      </c>
      <c r="V72" t="str">
        <f t="shared" si="1"/>
        <v>HAUTE FORET</v>
      </c>
    </row>
    <row r="73" spans="1:22" x14ac:dyDescent="0.25">
      <c r="A73" s="39">
        <v>44349</v>
      </c>
      <c r="B73" s="40">
        <v>5970731</v>
      </c>
      <c r="C73" s="40" t="s">
        <v>65</v>
      </c>
      <c r="D73" s="40" t="s">
        <v>83</v>
      </c>
      <c r="E73" s="40" t="s">
        <v>17</v>
      </c>
      <c r="F73" s="40">
        <v>31508</v>
      </c>
      <c r="G73" s="40" t="s">
        <v>19</v>
      </c>
      <c r="H73" s="40" t="s">
        <v>20</v>
      </c>
      <c r="I73" s="40" t="s">
        <v>21</v>
      </c>
      <c r="J73" s="40">
        <v>40</v>
      </c>
      <c r="K73" s="40" t="s">
        <v>195</v>
      </c>
      <c r="L73" s="40" t="s">
        <v>196</v>
      </c>
      <c r="M73" s="41">
        <v>11480</v>
      </c>
      <c r="N73" s="42">
        <v>38228.400000000001</v>
      </c>
      <c r="O73" s="43">
        <v>17220</v>
      </c>
      <c r="P73" t="str">
        <f>+IF(ISERROR(VLOOKUP(B73,'Synthèse GEL (2)'!L:L,1,FALSE))=TRUE,"","X")</f>
        <v/>
      </c>
      <c r="S73">
        <v>5978950</v>
      </c>
      <c r="T73" t="s">
        <v>150</v>
      </c>
      <c r="U73" s="46">
        <v>27348</v>
      </c>
      <c r="V73" t="str">
        <f t="shared" si="1"/>
        <v>Vendargues V6;HAUTE FORET</v>
      </c>
    </row>
    <row r="74" spans="1:22" x14ac:dyDescent="0.25">
      <c r="A74" s="39">
        <v>44349</v>
      </c>
      <c r="B74" s="40">
        <v>5970731</v>
      </c>
      <c r="C74" s="40" t="s">
        <v>65</v>
      </c>
      <c r="D74" s="40" t="s">
        <v>83</v>
      </c>
      <c r="E74" s="40" t="s">
        <v>17</v>
      </c>
      <c r="F74" s="40">
        <v>31508</v>
      </c>
      <c r="G74" s="40" t="s">
        <v>19</v>
      </c>
      <c r="H74" s="40" t="s">
        <v>20</v>
      </c>
      <c r="I74" s="40" t="s">
        <v>21</v>
      </c>
      <c r="J74" s="40">
        <v>40</v>
      </c>
      <c r="K74" s="40" t="s">
        <v>147</v>
      </c>
      <c r="L74" s="40" t="s">
        <v>148</v>
      </c>
      <c r="M74" s="41">
        <v>26880</v>
      </c>
      <c r="N74" s="42">
        <v>88972.800000000003</v>
      </c>
      <c r="O74" s="43">
        <v>40320</v>
      </c>
      <c r="P74" t="str">
        <f>+IF(ISERROR(VLOOKUP(B74,'Synthèse GEL (2)'!L:L,1,FALSE))=TRUE,"","X")</f>
        <v/>
      </c>
      <c r="T74" t="s">
        <v>146</v>
      </c>
      <c r="U74" s="46">
        <v>1188</v>
      </c>
      <c r="V74" t="str">
        <f t="shared" si="1"/>
        <v>HAUTE FORET</v>
      </c>
    </row>
    <row r="75" spans="1:22" x14ac:dyDescent="0.25">
      <c r="A75" s="39">
        <v>44349</v>
      </c>
      <c r="B75" s="40">
        <v>5974591</v>
      </c>
      <c r="C75" s="40" t="s">
        <v>30</v>
      </c>
      <c r="D75" s="40" t="s">
        <v>31</v>
      </c>
      <c r="E75" s="40" t="s">
        <v>32</v>
      </c>
      <c r="F75" s="40">
        <v>31453</v>
      </c>
      <c r="G75" s="40" t="s">
        <v>34</v>
      </c>
      <c r="H75" s="40" t="s">
        <v>20</v>
      </c>
      <c r="I75" s="40" t="s">
        <v>34</v>
      </c>
      <c r="J75" s="40">
        <v>20</v>
      </c>
      <c r="K75" s="40" t="s">
        <v>145</v>
      </c>
      <c r="L75" s="40" t="s">
        <v>146</v>
      </c>
      <c r="M75" s="41">
        <v>74260</v>
      </c>
      <c r="N75" s="42">
        <v>197531.6</v>
      </c>
      <c r="O75" s="43">
        <v>100251</v>
      </c>
      <c r="P75" t="str">
        <f>+IF(ISERROR(VLOOKUP(B75,'Synthèse GEL (2)'!L:L,1,FALSE))=TRUE,"","X")</f>
        <v/>
      </c>
      <c r="S75">
        <v>5982853</v>
      </c>
      <c r="T75" t="s">
        <v>146</v>
      </c>
      <c r="U75" s="46">
        <v>25718</v>
      </c>
      <c r="V75" t="str">
        <f t="shared" si="1"/>
        <v>HAUTE FORET;SAINT VIT;Vendargues V6</v>
      </c>
    </row>
    <row r="76" spans="1:22" x14ac:dyDescent="0.25">
      <c r="A76" s="39">
        <v>44349</v>
      </c>
      <c r="B76" s="40">
        <v>5978950</v>
      </c>
      <c r="C76" s="40" t="s">
        <v>133</v>
      </c>
      <c r="D76" s="40" t="s">
        <v>201</v>
      </c>
      <c r="E76" s="40" t="s">
        <v>32</v>
      </c>
      <c r="F76" s="40">
        <v>21722</v>
      </c>
      <c r="G76" s="40" t="s">
        <v>134</v>
      </c>
      <c r="H76" s="40" t="s">
        <v>20</v>
      </c>
      <c r="I76" s="40" t="s">
        <v>134</v>
      </c>
      <c r="J76" s="40">
        <v>12</v>
      </c>
      <c r="K76" s="40" t="s">
        <v>145</v>
      </c>
      <c r="L76" s="40" t="s">
        <v>146</v>
      </c>
      <c r="M76" s="41">
        <v>1188</v>
      </c>
      <c r="N76" s="42">
        <v>3112.56</v>
      </c>
      <c r="O76" s="43">
        <v>2744.28</v>
      </c>
      <c r="P76" t="str">
        <f>+IF(ISERROR(VLOOKUP(B76,'Synthèse GEL (2)'!L:L,1,FALSE))=TRUE,"","X")</f>
        <v/>
      </c>
      <c r="T76" t="s">
        <v>148</v>
      </c>
      <c r="U76" s="46">
        <v>14091</v>
      </c>
      <c r="V76" t="str">
        <f t="shared" si="1"/>
        <v>SAINT VIT;Vendargues V6</v>
      </c>
    </row>
    <row r="77" spans="1:22" x14ac:dyDescent="0.25">
      <c r="A77" s="39">
        <v>44349</v>
      </c>
      <c r="B77" s="40">
        <v>5978950</v>
      </c>
      <c r="C77" s="40" t="s">
        <v>133</v>
      </c>
      <c r="D77" s="40" t="s">
        <v>201</v>
      </c>
      <c r="E77" s="40" t="s">
        <v>32</v>
      </c>
      <c r="F77" s="40">
        <v>21722</v>
      </c>
      <c r="G77" s="40" t="s">
        <v>134</v>
      </c>
      <c r="H77" s="40" t="s">
        <v>20</v>
      </c>
      <c r="I77" s="40" t="s">
        <v>134</v>
      </c>
      <c r="J77" s="40">
        <v>12</v>
      </c>
      <c r="K77" s="40" t="s">
        <v>147</v>
      </c>
      <c r="L77" s="40" t="s">
        <v>148</v>
      </c>
      <c r="M77" s="41">
        <v>60</v>
      </c>
      <c r="N77" s="42">
        <v>165.6</v>
      </c>
      <c r="O77" s="43">
        <v>138.6</v>
      </c>
      <c r="P77" t="str">
        <f>+IF(ISERROR(VLOOKUP(B77,'Synthèse GEL (2)'!L:L,1,FALSE))=TRUE,"","X")</f>
        <v/>
      </c>
      <c r="T77" t="s">
        <v>150</v>
      </c>
      <c r="U77" s="46">
        <v>8778</v>
      </c>
      <c r="V77" t="str">
        <f t="shared" si="1"/>
        <v>Vendargues V6</v>
      </c>
    </row>
    <row r="78" spans="1:22" x14ac:dyDescent="0.25">
      <c r="A78" s="39">
        <v>44349</v>
      </c>
      <c r="B78" s="40">
        <v>5978950</v>
      </c>
      <c r="C78" s="40" t="s">
        <v>133</v>
      </c>
      <c r="D78" s="40" t="s">
        <v>201</v>
      </c>
      <c r="E78" s="40" t="s">
        <v>32</v>
      </c>
      <c r="F78" s="40">
        <v>21722</v>
      </c>
      <c r="G78" s="40" t="s">
        <v>134</v>
      </c>
      <c r="H78" s="40" t="s">
        <v>20</v>
      </c>
      <c r="I78" s="40" t="s">
        <v>134</v>
      </c>
      <c r="J78" s="40">
        <v>12</v>
      </c>
      <c r="K78" s="40" t="s">
        <v>149</v>
      </c>
      <c r="L78" s="40" t="s">
        <v>150</v>
      </c>
      <c r="M78" s="41">
        <v>27348</v>
      </c>
      <c r="N78" s="42">
        <v>75480.479999999996</v>
      </c>
      <c r="O78" s="43">
        <v>63173.88</v>
      </c>
      <c r="P78" t="str">
        <f>+IF(ISERROR(VLOOKUP(B78,'Synthèse GEL (2)'!L:L,1,FALSE))=TRUE,"","X")</f>
        <v/>
      </c>
      <c r="S78">
        <v>5983474</v>
      </c>
      <c r="T78" t="s">
        <v>146</v>
      </c>
      <c r="U78" s="46">
        <v>77350</v>
      </c>
      <c r="V78" t="str">
        <f t="shared" si="1"/>
        <v>HAUTE FORET;SAINT VIT;Vendargues V6</v>
      </c>
    </row>
    <row r="79" spans="1:22" x14ac:dyDescent="0.25">
      <c r="A79" s="39">
        <v>44349</v>
      </c>
      <c r="B79" s="40">
        <v>5982853</v>
      </c>
      <c r="C79" s="40" t="s">
        <v>136</v>
      </c>
      <c r="D79" s="40" t="s">
        <v>202</v>
      </c>
      <c r="E79" s="40" t="s">
        <v>32</v>
      </c>
      <c r="F79" s="40">
        <v>1388</v>
      </c>
      <c r="G79" s="40" t="s">
        <v>137</v>
      </c>
      <c r="H79" s="40" t="s">
        <v>20</v>
      </c>
      <c r="I79" s="40" t="s">
        <v>137</v>
      </c>
      <c r="J79" s="40">
        <v>77</v>
      </c>
      <c r="K79" s="40" t="s">
        <v>145</v>
      </c>
      <c r="L79" s="40" t="s">
        <v>146</v>
      </c>
      <c r="M79" s="41">
        <v>25718</v>
      </c>
      <c r="N79" s="42">
        <v>41148.800000000003</v>
      </c>
      <c r="O79" s="43">
        <v>39605.72</v>
      </c>
      <c r="P79" t="str">
        <f>+IF(ISERROR(VLOOKUP(B79,'Synthèse GEL (2)'!L:L,1,FALSE))=TRUE,"","X")</f>
        <v/>
      </c>
      <c r="T79" t="s">
        <v>148</v>
      </c>
      <c r="U79" s="46">
        <v>27370</v>
      </c>
      <c r="V79" t="str">
        <f t="shared" si="1"/>
        <v>SAINT VIT;Vendargues V6</v>
      </c>
    </row>
    <row r="80" spans="1:22" x14ac:dyDescent="0.25">
      <c r="A80" s="39">
        <v>44349</v>
      </c>
      <c r="B80" s="40">
        <v>5982853</v>
      </c>
      <c r="C80" s="40" t="s">
        <v>136</v>
      </c>
      <c r="D80" s="40" t="s">
        <v>202</v>
      </c>
      <c r="E80" s="40" t="s">
        <v>32</v>
      </c>
      <c r="F80" s="40">
        <v>1388</v>
      </c>
      <c r="G80" s="40" t="s">
        <v>137</v>
      </c>
      <c r="H80" s="40" t="s">
        <v>20</v>
      </c>
      <c r="I80" s="40" t="s">
        <v>137</v>
      </c>
      <c r="J80" s="40">
        <v>77</v>
      </c>
      <c r="K80" s="40" t="s">
        <v>147</v>
      </c>
      <c r="L80" s="40" t="s">
        <v>148</v>
      </c>
      <c r="M80" s="41">
        <v>14091</v>
      </c>
      <c r="N80" s="42">
        <v>22545.599999999999</v>
      </c>
      <c r="O80" s="43">
        <v>21700.14</v>
      </c>
      <c r="P80" t="str">
        <f>+IF(ISERROR(VLOOKUP(B80,'Synthèse GEL (2)'!L:L,1,FALSE))=TRUE,"","X")</f>
        <v/>
      </c>
      <c r="T80" t="s">
        <v>150</v>
      </c>
      <c r="U80" s="46">
        <v>26600</v>
      </c>
      <c r="V80" t="str">
        <f t="shared" si="1"/>
        <v>Vendargues V6</v>
      </c>
    </row>
    <row r="81" spans="1:22" x14ac:dyDescent="0.25">
      <c r="A81" s="39">
        <v>44349</v>
      </c>
      <c r="B81" s="40">
        <v>5982853</v>
      </c>
      <c r="C81" s="40" t="s">
        <v>136</v>
      </c>
      <c r="D81" s="40" t="s">
        <v>202</v>
      </c>
      <c r="E81" s="40" t="s">
        <v>32</v>
      </c>
      <c r="F81" s="40">
        <v>1388</v>
      </c>
      <c r="G81" s="40" t="s">
        <v>137</v>
      </c>
      <c r="H81" s="40" t="s">
        <v>20</v>
      </c>
      <c r="I81" s="40" t="s">
        <v>137</v>
      </c>
      <c r="J81" s="40">
        <v>77</v>
      </c>
      <c r="K81" s="40" t="s">
        <v>149</v>
      </c>
      <c r="L81" s="40" t="s">
        <v>150</v>
      </c>
      <c r="M81" s="41">
        <v>8778</v>
      </c>
      <c r="N81" s="42">
        <v>14044.8</v>
      </c>
      <c r="O81" s="43">
        <v>13518.12</v>
      </c>
      <c r="P81" t="str">
        <f>+IF(ISERROR(VLOOKUP(B81,'Synthèse GEL (2)'!L:L,1,FALSE))=TRUE,"","X")</f>
        <v/>
      </c>
      <c r="S81">
        <v>5983710</v>
      </c>
      <c r="T81" t="s">
        <v>183</v>
      </c>
      <c r="U81" s="46">
        <v>373350</v>
      </c>
      <c r="V81" t="str">
        <f t="shared" si="1"/>
        <v>LES HERBIERS</v>
      </c>
    </row>
    <row r="82" spans="1:22" x14ac:dyDescent="0.25">
      <c r="A82" s="39">
        <v>44349</v>
      </c>
      <c r="B82" s="40">
        <v>5983474</v>
      </c>
      <c r="C82" s="40" t="s">
        <v>138</v>
      </c>
      <c r="D82" s="40" t="s">
        <v>203</v>
      </c>
      <c r="E82" s="40" t="s">
        <v>32</v>
      </c>
      <c r="F82" s="40">
        <v>1388</v>
      </c>
      <c r="G82" s="40" t="s">
        <v>137</v>
      </c>
      <c r="H82" s="40" t="s">
        <v>20</v>
      </c>
      <c r="I82" s="40" t="s">
        <v>137</v>
      </c>
      <c r="J82" s="40">
        <v>70</v>
      </c>
      <c r="K82" s="40" t="s">
        <v>145</v>
      </c>
      <c r="L82" s="40" t="s">
        <v>146</v>
      </c>
      <c r="M82" s="41">
        <v>77350</v>
      </c>
      <c r="N82" s="42">
        <v>154700</v>
      </c>
      <c r="O82" s="43">
        <v>148512</v>
      </c>
      <c r="P82" t="str">
        <f>+IF(ISERROR(VLOOKUP(B82,'Synthèse GEL (2)'!L:L,1,FALSE))=TRUE,"","X")</f>
        <v/>
      </c>
      <c r="S82">
        <v>5984035</v>
      </c>
      <c r="T82" t="s">
        <v>146</v>
      </c>
      <c r="U82" s="46">
        <v>3040</v>
      </c>
      <c r="V82" t="str">
        <f t="shared" si="1"/>
        <v>HAUTE FORET</v>
      </c>
    </row>
    <row r="83" spans="1:22" x14ac:dyDescent="0.25">
      <c r="A83" s="39">
        <v>44349</v>
      </c>
      <c r="B83" s="40">
        <v>5983474</v>
      </c>
      <c r="C83" s="40" t="s">
        <v>138</v>
      </c>
      <c r="D83" s="40" t="s">
        <v>203</v>
      </c>
      <c r="E83" s="40" t="s">
        <v>32</v>
      </c>
      <c r="F83" s="40">
        <v>1388</v>
      </c>
      <c r="G83" s="40" t="s">
        <v>137</v>
      </c>
      <c r="H83" s="40" t="s">
        <v>20</v>
      </c>
      <c r="I83" s="40" t="s">
        <v>137</v>
      </c>
      <c r="J83" s="40">
        <v>70</v>
      </c>
      <c r="K83" s="40" t="s">
        <v>147</v>
      </c>
      <c r="L83" s="40" t="s">
        <v>148</v>
      </c>
      <c r="M83" s="41">
        <v>27370</v>
      </c>
      <c r="N83" s="42">
        <v>54740</v>
      </c>
      <c r="O83" s="43">
        <v>52550.400000000001</v>
      </c>
      <c r="P83" t="str">
        <f>+IF(ISERROR(VLOOKUP(B83,'Synthèse GEL (2)'!L:L,1,FALSE))=TRUE,"","X")</f>
        <v/>
      </c>
      <c r="S83">
        <v>5987471</v>
      </c>
      <c r="T83" t="s">
        <v>146</v>
      </c>
      <c r="U83" s="46">
        <v>74664</v>
      </c>
      <c r="V83" t="str">
        <f t="shared" si="1"/>
        <v>HAUTE FORET;Vendargues V6;SAINT VIT</v>
      </c>
    </row>
    <row r="84" spans="1:22" x14ac:dyDescent="0.25">
      <c r="A84" s="39">
        <v>44349</v>
      </c>
      <c r="B84" s="40">
        <v>5983474</v>
      </c>
      <c r="C84" s="40" t="s">
        <v>138</v>
      </c>
      <c r="D84" s="40" t="s">
        <v>203</v>
      </c>
      <c r="E84" s="40" t="s">
        <v>32</v>
      </c>
      <c r="F84" s="40">
        <v>1388</v>
      </c>
      <c r="G84" s="40" t="s">
        <v>137</v>
      </c>
      <c r="H84" s="40" t="s">
        <v>20</v>
      </c>
      <c r="I84" s="40" t="s">
        <v>137</v>
      </c>
      <c r="J84" s="40">
        <v>70</v>
      </c>
      <c r="K84" s="40" t="s">
        <v>149</v>
      </c>
      <c r="L84" s="40" t="s">
        <v>150</v>
      </c>
      <c r="M84" s="41">
        <v>26600</v>
      </c>
      <c r="N84" s="42">
        <v>53200</v>
      </c>
      <c r="O84" s="43">
        <v>51072</v>
      </c>
      <c r="P84" t="str">
        <f>+IF(ISERROR(VLOOKUP(B84,'Synthèse GEL (2)'!L:L,1,FALSE))=TRUE,"","X")</f>
        <v/>
      </c>
      <c r="T84" t="s">
        <v>150</v>
      </c>
      <c r="U84" s="46">
        <v>23112</v>
      </c>
      <c r="V84" t="str">
        <f t="shared" si="1"/>
        <v>Vendargues V6;SAINT VIT</v>
      </c>
    </row>
    <row r="85" spans="1:22" x14ac:dyDescent="0.25">
      <c r="A85" s="39">
        <v>44349</v>
      </c>
      <c r="B85" s="40">
        <v>5983710</v>
      </c>
      <c r="C85" s="40" t="s">
        <v>204</v>
      </c>
      <c r="D85" s="40" t="s">
        <v>205</v>
      </c>
      <c r="E85" s="40" t="s">
        <v>206</v>
      </c>
      <c r="F85" s="40">
        <v>31610</v>
      </c>
      <c r="G85" s="40" t="s">
        <v>207</v>
      </c>
      <c r="H85" s="40" t="s">
        <v>52</v>
      </c>
      <c r="I85" s="40" t="s">
        <v>208</v>
      </c>
      <c r="J85" s="40">
        <v>50</v>
      </c>
      <c r="K85" s="40" t="s">
        <v>182</v>
      </c>
      <c r="L85" s="40" t="s">
        <v>183</v>
      </c>
      <c r="M85" s="41">
        <v>373350</v>
      </c>
      <c r="N85" s="42">
        <v>1833148.5</v>
      </c>
      <c r="O85" s="43">
        <v>1347793.5</v>
      </c>
      <c r="P85" t="str">
        <f>+IF(ISERROR(VLOOKUP(B85,'Synthèse GEL (2)'!L:L,1,FALSE))=TRUE,"","X")</f>
        <v/>
      </c>
      <c r="T85" t="s">
        <v>148</v>
      </c>
      <c r="U85" s="46">
        <v>8352</v>
      </c>
      <c r="V85" t="str">
        <f t="shared" si="1"/>
        <v>SAINT VIT</v>
      </c>
    </row>
    <row r="86" spans="1:22" x14ac:dyDescent="0.25">
      <c r="A86" s="39">
        <v>44349</v>
      </c>
      <c r="B86" s="40">
        <v>5984035</v>
      </c>
      <c r="C86" s="40" t="s">
        <v>135</v>
      </c>
      <c r="D86" s="40" t="s">
        <v>209</v>
      </c>
      <c r="E86" s="40" t="s">
        <v>32</v>
      </c>
      <c r="F86" s="40">
        <v>21722</v>
      </c>
      <c r="G86" s="40" t="s">
        <v>134</v>
      </c>
      <c r="H86" s="40" t="s">
        <v>20</v>
      </c>
      <c r="I86" s="40" t="s">
        <v>134</v>
      </c>
      <c r="J86" s="40">
        <v>40</v>
      </c>
      <c r="K86" s="40" t="s">
        <v>145</v>
      </c>
      <c r="L86" s="40" t="s">
        <v>146</v>
      </c>
      <c r="M86" s="41">
        <v>3040</v>
      </c>
      <c r="N86" s="42">
        <v>4225.6000000000004</v>
      </c>
      <c r="O86" s="43">
        <v>3678.4</v>
      </c>
      <c r="P86" t="str">
        <f>+IF(ISERROR(VLOOKUP(B86,'Synthèse GEL (2)'!L:L,1,FALSE))=TRUE,"","X")</f>
        <v/>
      </c>
      <c r="S86">
        <v>6003833</v>
      </c>
      <c r="T86" t="s">
        <v>148</v>
      </c>
      <c r="U86" s="46">
        <v>102696</v>
      </c>
      <c r="V86" t="str">
        <f t="shared" si="1"/>
        <v>SAINT VIT;HAUTE FORET;Vendargues V6;TAMARINS Sec</v>
      </c>
    </row>
    <row r="87" spans="1:22" x14ac:dyDescent="0.25">
      <c r="A87" s="39">
        <v>44349</v>
      </c>
      <c r="B87" s="40">
        <v>5987471</v>
      </c>
      <c r="C87" s="40" t="s">
        <v>40</v>
      </c>
      <c r="D87" s="40" t="s">
        <v>60</v>
      </c>
      <c r="E87" s="40" t="s">
        <v>32</v>
      </c>
      <c r="F87" s="40">
        <v>31643</v>
      </c>
      <c r="G87" s="40" t="s">
        <v>61</v>
      </c>
      <c r="H87" s="40" t="s">
        <v>20</v>
      </c>
      <c r="I87" s="40" t="s">
        <v>61</v>
      </c>
      <c r="J87" s="40">
        <v>72</v>
      </c>
      <c r="K87" s="40" t="s">
        <v>145</v>
      </c>
      <c r="L87" s="40" t="s">
        <v>146</v>
      </c>
      <c r="M87" s="41">
        <v>74664</v>
      </c>
      <c r="N87" s="42">
        <v>145594.79999999999</v>
      </c>
      <c r="O87" s="43">
        <v>73170.720000000001</v>
      </c>
      <c r="P87" t="str">
        <f>+IF(ISERROR(VLOOKUP(B87,'Synthèse GEL (2)'!L:L,1,FALSE))=TRUE,"","X")</f>
        <v/>
      </c>
      <c r="T87" t="s">
        <v>146</v>
      </c>
      <c r="U87" s="46">
        <v>100740</v>
      </c>
      <c r="V87" t="str">
        <f t="shared" si="1"/>
        <v>HAUTE FORET;Vendargues V6;TAMARINS Sec</v>
      </c>
    </row>
    <row r="88" spans="1:22" x14ac:dyDescent="0.25">
      <c r="A88" s="39">
        <v>44349</v>
      </c>
      <c r="B88" s="40">
        <v>5987471</v>
      </c>
      <c r="C88" s="40" t="s">
        <v>40</v>
      </c>
      <c r="D88" s="40" t="s">
        <v>60</v>
      </c>
      <c r="E88" s="40" t="s">
        <v>32</v>
      </c>
      <c r="F88" s="40">
        <v>31643</v>
      </c>
      <c r="G88" s="40" t="s">
        <v>61</v>
      </c>
      <c r="H88" s="40" t="s">
        <v>20</v>
      </c>
      <c r="I88" s="40" t="s">
        <v>61</v>
      </c>
      <c r="J88" s="40">
        <v>72</v>
      </c>
      <c r="K88" s="40" t="s">
        <v>147</v>
      </c>
      <c r="L88" s="40" t="s">
        <v>148</v>
      </c>
      <c r="M88" s="41">
        <v>8352</v>
      </c>
      <c r="N88" s="42">
        <v>16286.4</v>
      </c>
      <c r="O88" s="43">
        <v>8184.96</v>
      </c>
      <c r="P88" t="str">
        <f>+IF(ISERROR(VLOOKUP(B88,'Synthèse GEL (2)'!L:L,1,FALSE))=TRUE,"","X")</f>
        <v/>
      </c>
      <c r="T88" t="s">
        <v>150</v>
      </c>
      <c r="U88" s="46">
        <v>56712</v>
      </c>
      <c r="V88" t="str">
        <f t="shared" si="1"/>
        <v>Vendargues V6;TAMARINS Sec</v>
      </c>
    </row>
    <row r="89" spans="1:22" x14ac:dyDescent="0.25">
      <c r="A89" s="39">
        <v>44349</v>
      </c>
      <c r="B89" s="40">
        <v>5987471</v>
      </c>
      <c r="C89" s="40" t="s">
        <v>40</v>
      </c>
      <c r="D89" s="40" t="s">
        <v>60</v>
      </c>
      <c r="E89" s="40" t="s">
        <v>32</v>
      </c>
      <c r="F89" s="40">
        <v>31643</v>
      </c>
      <c r="G89" s="40" t="s">
        <v>61</v>
      </c>
      <c r="H89" s="40" t="s">
        <v>20</v>
      </c>
      <c r="I89" s="40" t="s">
        <v>61</v>
      </c>
      <c r="J89" s="40">
        <v>72</v>
      </c>
      <c r="K89" s="40" t="s">
        <v>149</v>
      </c>
      <c r="L89" s="40" t="s">
        <v>150</v>
      </c>
      <c r="M89" s="41">
        <v>23112</v>
      </c>
      <c r="N89" s="42">
        <v>45068.4</v>
      </c>
      <c r="O89" s="43">
        <v>22649.759999999998</v>
      </c>
      <c r="P89" t="str">
        <f>+IF(ISERROR(VLOOKUP(B89,'Synthèse GEL (2)'!L:L,1,FALSE))=TRUE,"","X")</f>
        <v/>
      </c>
      <c r="T89" t="s">
        <v>163</v>
      </c>
      <c r="U89" s="46">
        <v>10524</v>
      </c>
      <c r="V89" t="str">
        <f t="shared" si="1"/>
        <v>TAMARINS Sec</v>
      </c>
    </row>
    <row r="90" spans="1:22" x14ac:dyDescent="0.25">
      <c r="A90" s="39">
        <v>44349</v>
      </c>
      <c r="B90" s="40">
        <v>6003833</v>
      </c>
      <c r="C90" s="40" t="s">
        <v>41</v>
      </c>
      <c r="D90" s="40" t="s">
        <v>71</v>
      </c>
      <c r="E90" s="40" t="s">
        <v>32</v>
      </c>
      <c r="F90" s="40">
        <v>7321</v>
      </c>
      <c r="G90" s="40" t="s">
        <v>72</v>
      </c>
      <c r="H90" s="40" t="s">
        <v>20</v>
      </c>
      <c r="I90" s="40" t="s">
        <v>73</v>
      </c>
      <c r="J90" s="40">
        <v>12</v>
      </c>
      <c r="K90" s="40" t="s">
        <v>145</v>
      </c>
      <c r="L90" s="40" t="s">
        <v>146</v>
      </c>
      <c r="M90" s="41">
        <v>100740</v>
      </c>
      <c r="N90" s="42">
        <v>102754.8</v>
      </c>
      <c r="O90" s="43">
        <v>65481</v>
      </c>
      <c r="P90" t="str">
        <f>+IF(ISERROR(VLOOKUP(B90,'Synthèse GEL (2)'!L:L,1,FALSE))=TRUE,"","X")</f>
        <v/>
      </c>
      <c r="S90">
        <v>6021894</v>
      </c>
      <c r="T90" t="s">
        <v>183</v>
      </c>
      <c r="U90" s="46">
        <v>107136</v>
      </c>
      <c r="V90" t="str">
        <f t="shared" si="1"/>
        <v>LES HERBIERS;SAINT VIT;LANGON;Vendargues V6;CLERMONT L HERAULT;MIRAMAS</v>
      </c>
    </row>
    <row r="91" spans="1:22" x14ac:dyDescent="0.25">
      <c r="A91" s="39">
        <v>44349</v>
      </c>
      <c r="B91" s="40">
        <v>6003833</v>
      </c>
      <c r="C91" s="40" t="s">
        <v>41</v>
      </c>
      <c r="D91" s="40" t="s">
        <v>71</v>
      </c>
      <c r="E91" s="40" t="s">
        <v>32</v>
      </c>
      <c r="F91" s="40">
        <v>7321</v>
      </c>
      <c r="G91" s="40" t="s">
        <v>72</v>
      </c>
      <c r="H91" s="40" t="s">
        <v>20</v>
      </c>
      <c r="I91" s="40" t="s">
        <v>73</v>
      </c>
      <c r="J91" s="40">
        <v>12</v>
      </c>
      <c r="K91" s="40" t="s">
        <v>162</v>
      </c>
      <c r="L91" s="40" t="s">
        <v>163</v>
      </c>
      <c r="M91" s="41">
        <v>10524</v>
      </c>
      <c r="N91" s="42">
        <v>11471.16</v>
      </c>
      <c r="O91" s="43">
        <v>6840.6</v>
      </c>
      <c r="P91" t="str">
        <f>+IF(ISERROR(VLOOKUP(B91,'Synthèse GEL (2)'!L:L,1,FALSE))=TRUE,"","X")</f>
        <v/>
      </c>
      <c r="T91" t="s">
        <v>148</v>
      </c>
      <c r="U91" s="46">
        <v>60480</v>
      </c>
      <c r="V91" t="str">
        <f t="shared" si="1"/>
        <v>SAINT VIT;LANGON;Vendargues V6;CLERMONT L HERAULT;MIRAMAS</v>
      </c>
    </row>
    <row r="92" spans="1:22" x14ac:dyDescent="0.25">
      <c r="A92" s="39">
        <v>44349</v>
      </c>
      <c r="B92" s="40">
        <v>6003833</v>
      </c>
      <c r="C92" s="40" t="s">
        <v>41</v>
      </c>
      <c r="D92" s="40" t="s">
        <v>71</v>
      </c>
      <c r="E92" s="40" t="s">
        <v>32</v>
      </c>
      <c r="F92" s="40">
        <v>7321</v>
      </c>
      <c r="G92" s="40" t="s">
        <v>72</v>
      </c>
      <c r="H92" s="40" t="s">
        <v>20</v>
      </c>
      <c r="I92" s="40" t="s">
        <v>73</v>
      </c>
      <c r="J92" s="40">
        <v>12</v>
      </c>
      <c r="K92" s="40" t="s">
        <v>147</v>
      </c>
      <c r="L92" s="40" t="s">
        <v>148</v>
      </c>
      <c r="M92" s="41">
        <v>102696</v>
      </c>
      <c r="N92" s="42">
        <v>103722.96</v>
      </c>
      <c r="O92" s="43">
        <v>66752.399999999994</v>
      </c>
      <c r="P92" t="str">
        <f>+IF(ISERROR(VLOOKUP(B92,'Synthèse GEL (2)'!L:L,1,FALSE))=TRUE,"","X")</f>
        <v/>
      </c>
      <c r="T92" t="s">
        <v>196</v>
      </c>
      <c r="U92" s="46">
        <v>37920</v>
      </c>
      <c r="V92" t="str">
        <f t="shared" si="1"/>
        <v>LANGON;Vendargues V6;CLERMONT L HERAULT;MIRAMAS</v>
      </c>
    </row>
    <row r="93" spans="1:22" x14ac:dyDescent="0.25">
      <c r="A93" s="39">
        <v>44349</v>
      </c>
      <c r="B93" s="40">
        <v>6003833</v>
      </c>
      <c r="C93" s="40" t="s">
        <v>41</v>
      </c>
      <c r="D93" s="40" t="s">
        <v>71</v>
      </c>
      <c r="E93" s="40" t="s">
        <v>32</v>
      </c>
      <c r="F93" s="40">
        <v>7321</v>
      </c>
      <c r="G93" s="40" t="s">
        <v>72</v>
      </c>
      <c r="H93" s="40" t="s">
        <v>20</v>
      </c>
      <c r="I93" s="40" t="s">
        <v>73</v>
      </c>
      <c r="J93" s="40">
        <v>12</v>
      </c>
      <c r="K93" s="40" t="s">
        <v>149</v>
      </c>
      <c r="L93" s="40" t="s">
        <v>150</v>
      </c>
      <c r="M93" s="41">
        <v>56712</v>
      </c>
      <c r="N93" s="42">
        <v>57846.239999999998</v>
      </c>
      <c r="O93" s="43">
        <v>36862.800000000003</v>
      </c>
      <c r="P93" t="str">
        <f>+IF(ISERROR(VLOOKUP(B93,'Synthèse GEL (2)'!L:L,1,FALSE))=TRUE,"","X")</f>
        <v/>
      </c>
      <c r="T93" t="s">
        <v>150</v>
      </c>
      <c r="U93" s="46">
        <v>13920</v>
      </c>
      <c r="V93" t="str">
        <f t="shared" si="1"/>
        <v>Vendargues V6;CLERMONT L HERAULT;MIRAMAS</v>
      </c>
    </row>
    <row r="94" spans="1:22" x14ac:dyDescent="0.25">
      <c r="A94" s="39">
        <v>44349</v>
      </c>
      <c r="B94" s="40">
        <v>6021894</v>
      </c>
      <c r="C94" s="40" t="s">
        <v>69</v>
      </c>
      <c r="D94" s="40" t="s">
        <v>85</v>
      </c>
      <c r="E94" s="40" t="s">
        <v>17</v>
      </c>
      <c r="F94" s="40">
        <v>28459</v>
      </c>
      <c r="G94" s="40" t="s">
        <v>86</v>
      </c>
      <c r="H94" s="40" t="s">
        <v>52</v>
      </c>
      <c r="I94" s="40" t="s">
        <v>87</v>
      </c>
      <c r="J94" s="40">
        <v>24</v>
      </c>
      <c r="K94" s="40" t="s">
        <v>182</v>
      </c>
      <c r="L94" s="40" t="s">
        <v>183</v>
      </c>
      <c r="M94" s="41">
        <v>107136</v>
      </c>
      <c r="N94" s="42">
        <v>318193.91999999998</v>
      </c>
      <c r="O94" s="43">
        <v>160704</v>
      </c>
      <c r="P94" t="str">
        <f>+IF(ISERROR(VLOOKUP(B94,'Synthèse GEL (2)'!L:L,1,FALSE))=TRUE,"","X")</f>
        <v/>
      </c>
      <c r="T94" t="s">
        <v>194</v>
      </c>
      <c r="U94" s="46">
        <v>3360</v>
      </c>
      <c r="V94" t="str">
        <f t="shared" si="1"/>
        <v>CLERMONT L HERAULT;MIRAMAS</v>
      </c>
    </row>
    <row r="95" spans="1:22" x14ac:dyDescent="0.25">
      <c r="A95" s="39">
        <v>44349</v>
      </c>
      <c r="B95" s="40">
        <v>6021894</v>
      </c>
      <c r="C95" s="40" t="s">
        <v>69</v>
      </c>
      <c r="D95" s="40" t="s">
        <v>85</v>
      </c>
      <c r="E95" s="40" t="s">
        <v>17</v>
      </c>
      <c r="F95" s="40">
        <v>28459</v>
      </c>
      <c r="G95" s="40" t="s">
        <v>86</v>
      </c>
      <c r="H95" s="40" t="s">
        <v>52</v>
      </c>
      <c r="I95" s="40" t="s">
        <v>87</v>
      </c>
      <c r="J95" s="40">
        <v>24</v>
      </c>
      <c r="K95" s="40" t="s">
        <v>191</v>
      </c>
      <c r="L95" s="40" t="s">
        <v>192</v>
      </c>
      <c r="M95" s="41">
        <v>3264</v>
      </c>
      <c r="N95" s="42">
        <v>9694.08</v>
      </c>
      <c r="O95" s="43">
        <v>4896</v>
      </c>
      <c r="P95" t="str">
        <f>+IF(ISERROR(VLOOKUP(B95,'Synthèse GEL (2)'!L:L,1,FALSE))=TRUE,"","X")</f>
        <v/>
      </c>
      <c r="T95" t="s">
        <v>192</v>
      </c>
      <c r="U95" s="46">
        <v>3264</v>
      </c>
      <c r="V95" t="str">
        <f t="shared" si="1"/>
        <v>MIRAMAS</v>
      </c>
    </row>
    <row r="96" spans="1:22" x14ac:dyDescent="0.25">
      <c r="A96" s="39">
        <v>44349</v>
      </c>
      <c r="B96" s="40">
        <v>6021894</v>
      </c>
      <c r="C96" s="40" t="s">
        <v>69</v>
      </c>
      <c r="D96" s="40" t="s">
        <v>85</v>
      </c>
      <c r="E96" s="40" t="s">
        <v>17</v>
      </c>
      <c r="F96" s="40">
        <v>28459</v>
      </c>
      <c r="G96" s="40" t="s">
        <v>86</v>
      </c>
      <c r="H96" s="40" t="s">
        <v>52</v>
      </c>
      <c r="I96" s="40" t="s">
        <v>87</v>
      </c>
      <c r="J96" s="40">
        <v>24</v>
      </c>
      <c r="K96" s="40" t="s">
        <v>193</v>
      </c>
      <c r="L96" s="40" t="s">
        <v>194</v>
      </c>
      <c r="M96" s="41">
        <v>3360</v>
      </c>
      <c r="N96" s="42">
        <v>9979.2000000000007</v>
      </c>
      <c r="O96" s="43">
        <v>5040</v>
      </c>
      <c r="P96" t="str">
        <f>+IF(ISERROR(VLOOKUP(B96,'Synthèse GEL (2)'!L:L,1,FALSE))=TRUE,"","X")</f>
        <v/>
      </c>
      <c r="S96">
        <v>6022471</v>
      </c>
      <c r="T96" t="s">
        <v>183</v>
      </c>
      <c r="U96" s="46">
        <v>463400</v>
      </c>
      <c r="V96" t="str">
        <f t="shared" si="1"/>
        <v>LES HERBIERS</v>
      </c>
    </row>
    <row r="97" spans="1:22" x14ac:dyDescent="0.25">
      <c r="A97" s="39">
        <v>44349</v>
      </c>
      <c r="B97" s="40">
        <v>6021894</v>
      </c>
      <c r="C97" s="40" t="s">
        <v>69</v>
      </c>
      <c r="D97" s="40" t="s">
        <v>85</v>
      </c>
      <c r="E97" s="40" t="s">
        <v>17</v>
      </c>
      <c r="F97" s="40">
        <v>28459</v>
      </c>
      <c r="G97" s="40" t="s">
        <v>86</v>
      </c>
      <c r="H97" s="40" t="s">
        <v>52</v>
      </c>
      <c r="I97" s="40" t="s">
        <v>87</v>
      </c>
      <c r="J97" s="40">
        <v>24</v>
      </c>
      <c r="K97" s="40" t="s">
        <v>195</v>
      </c>
      <c r="L97" s="40" t="s">
        <v>196</v>
      </c>
      <c r="M97" s="41">
        <v>37920</v>
      </c>
      <c r="N97" s="42">
        <v>112622.39999999999</v>
      </c>
      <c r="O97" s="43">
        <v>56880</v>
      </c>
      <c r="P97" t="str">
        <f>+IF(ISERROR(VLOOKUP(B97,'Synthèse GEL (2)'!L:L,1,FALSE))=TRUE,"","X")</f>
        <v/>
      </c>
      <c r="S97">
        <v>6031531</v>
      </c>
      <c r="T97" t="s">
        <v>183</v>
      </c>
      <c r="U97" s="46">
        <v>11900</v>
      </c>
      <c r="V97" t="str">
        <f t="shared" si="1"/>
        <v>LES HERBIERS</v>
      </c>
    </row>
    <row r="98" spans="1:22" x14ac:dyDescent="0.25">
      <c r="A98" s="39">
        <v>44349</v>
      </c>
      <c r="B98" s="40">
        <v>6021894</v>
      </c>
      <c r="C98" s="40" t="s">
        <v>69</v>
      </c>
      <c r="D98" s="40" t="s">
        <v>85</v>
      </c>
      <c r="E98" s="40" t="s">
        <v>17</v>
      </c>
      <c r="F98" s="40">
        <v>28459</v>
      </c>
      <c r="G98" s="40" t="s">
        <v>86</v>
      </c>
      <c r="H98" s="40" t="s">
        <v>52</v>
      </c>
      <c r="I98" s="40" t="s">
        <v>87</v>
      </c>
      <c r="J98" s="40">
        <v>24</v>
      </c>
      <c r="K98" s="40" t="s">
        <v>147</v>
      </c>
      <c r="L98" s="40" t="s">
        <v>148</v>
      </c>
      <c r="M98" s="41">
        <v>60480</v>
      </c>
      <c r="N98" s="42">
        <v>179625.60000000001</v>
      </c>
      <c r="O98" s="43">
        <v>90720</v>
      </c>
      <c r="P98" t="str">
        <f>+IF(ISERROR(VLOOKUP(B98,'Synthèse GEL (2)'!L:L,1,FALSE))=TRUE,"","X")</f>
        <v/>
      </c>
      <c r="S98">
        <v>6036471</v>
      </c>
      <c r="T98" t="s">
        <v>148</v>
      </c>
      <c r="U98" s="46">
        <v>6912</v>
      </c>
      <c r="V98" t="str">
        <f t="shared" si="1"/>
        <v>SAINT VIT</v>
      </c>
    </row>
    <row r="99" spans="1:22" x14ac:dyDescent="0.25">
      <c r="A99" s="39">
        <v>44349</v>
      </c>
      <c r="B99" s="40">
        <v>6021894</v>
      </c>
      <c r="C99" s="40" t="s">
        <v>69</v>
      </c>
      <c r="D99" s="40" t="s">
        <v>85</v>
      </c>
      <c r="E99" s="40" t="s">
        <v>17</v>
      </c>
      <c r="F99" s="40">
        <v>28459</v>
      </c>
      <c r="G99" s="40" t="s">
        <v>86</v>
      </c>
      <c r="H99" s="40" t="s">
        <v>52</v>
      </c>
      <c r="I99" s="40" t="s">
        <v>87</v>
      </c>
      <c r="J99" s="40">
        <v>24</v>
      </c>
      <c r="K99" s="40" t="s">
        <v>149</v>
      </c>
      <c r="L99" s="40" t="s">
        <v>150</v>
      </c>
      <c r="M99" s="41">
        <v>13920</v>
      </c>
      <c r="N99" s="42">
        <v>41342.400000000001</v>
      </c>
      <c r="O99" s="43">
        <v>20880</v>
      </c>
      <c r="P99" t="str">
        <f>+IF(ISERROR(VLOOKUP(B99,'Synthèse GEL (2)'!L:L,1,FALSE))=TRUE,"","X")</f>
        <v/>
      </c>
      <c r="S99">
        <v>6038331</v>
      </c>
      <c r="T99" t="s">
        <v>148</v>
      </c>
      <c r="U99" s="46">
        <v>25488</v>
      </c>
      <c r="V99" t="str">
        <f t="shared" si="1"/>
        <v>SAINT VIT;Vendargues V6</v>
      </c>
    </row>
    <row r="100" spans="1:22" x14ac:dyDescent="0.25">
      <c r="A100" s="39">
        <v>44349</v>
      </c>
      <c r="B100" s="40">
        <v>6022471</v>
      </c>
      <c r="C100" s="40" t="s">
        <v>210</v>
      </c>
      <c r="D100" s="40" t="s">
        <v>211</v>
      </c>
      <c r="E100" s="40" t="s">
        <v>206</v>
      </c>
      <c r="F100" s="40">
        <v>31668</v>
      </c>
      <c r="G100" s="40" t="s">
        <v>212</v>
      </c>
      <c r="H100" s="40" t="s">
        <v>20</v>
      </c>
      <c r="I100" s="40" t="s">
        <v>212</v>
      </c>
      <c r="J100" s="40">
        <v>200</v>
      </c>
      <c r="K100" s="40" t="s">
        <v>182</v>
      </c>
      <c r="L100" s="40" t="s">
        <v>183</v>
      </c>
      <c r="M100" s="41">
        <v>463400</v>
      </c>
      <c r="N100" s="42">
        <v>3104780</v>
      </c>
      <c r="O100" s="43">
        <v>3100146</v>
      </c>
      <c r="P100" t="str">
        <f>+IF(ISERROR(VLOOKUP(B100,'Synthèse GEL (2)'!L:L,1,FALSE))=TRUE,"","X")</f>
        <v/>
      </c>
      <c r="T100" t="s">
        <v>150</v>
      </c>
      <c r="U100" s="46">
        <v>10920</v>
      </c>
      <c r="V100" t="str">
        <f t="shared" si="1"/>
        <v>Vendargues V6</v>
      </c>
    </row>
    <row r="101" spans="1:22" x14ac:dyDescent="0.25">
      <c r="A101" s="39">
        <v>44349</v>
      </c>
      <c r="B101" s="40">
        <v>6031531</v>
      </c>
      <c r="C101" s="40" t="s">
        <v>213</v>
      </c>
      <c r="D101" s="40" t="s">
        <v>214</v>
      </c>
      <c r="E101" s="40" t="s">
        <v>206</v>
      </c>
      <c r="F101" s="40">
        <v>31671</v>
      </c>
      <c r="G101" s="40" t="s">
        <v>215</v>
      </c>
      <c r="H101" s="40" t="s">
        <v>20</v>
      </c>
      <c r="I101" s="40" t="s">
        <v>215</v>
      </c>
      <c r="J101" s="40">
        <v>50</v>
      </c>
      <c r="K101" s="40" t="s">
        <v>182</v>
      </c>
      <c r="L101" s="40" t="s">
        <v>183</v>
      </c>
      <c r="M101" s="41">
        <v>11900</v>
      </c>
      <c r="N101" s="42">
        <v>104720</v>
      </c>
      <c r="O101" s="43">
        <v>79849</v>
      </c>
      <c r="P101" t="str">
        <f>+IF(ISERROR(VLOOKUP(B101,'Synthèse GEL (2)'!L:L,1,FALSE))=TRUE,"","X")</f>
        <v/>
      </c>
      <c r="S101">
        <v>6068631</v>
      </c>
      <c r="T101" t="s">
        <v>148</v>
      </c>
      <c r="U101" s="46">
        <v>29592</v>
      </c>
      <c r="V101" t="str">
        <f t="shared" si="1"/>
        <v>SAINT VIT</v>
      </c>
    </row>
    <row r="102" spans="1:22" x14ac:dyDescent="0.25">
      <c r="A102" s="39">
        <v>44349</v>
      </c>
      <c r="B102" s="40">
        <v>6036471</v>
      </c>
      <c r="C102" s="40" t="s">
        <v>40</v>
      </c>
      <c r="D102" s="40" t="s">
        <v>60</v>
      </c>
      <c r="E102" s="40" t="s">
        <v>32</v>
      </c>
      <c r="F102" s="40">
        <v>31643</v>
      </c>
      <c r="G102" s="40" t="s">
        <v>61</v>
      </c>
      <c r="H102" s="40" t="s">
        <v>20</v>
      </c>
      <c r="I102" s="40" t="s">
        <v>61</v>
      </c>
      <c r="J102" s="40">
        <v>72</v>
      </c>
      <c r="K102" s="40" t="s">
        <v>147</v>
      </c>
      <c r="L102" s="40" t="s">
        <v>148</v>
      </c>
      <c r="M102" s="41">
        <v>6912</v>
      </c>
      <c r="N102" s="42">
        <v>13478.4</v>
      </c>
      <c r="O102" s="43">
        <v>13478.4</v>
      </c>
      <c r="P102" t="str">
        <f>+IF(ISERROR(VLOOKUP(B102,'Synthèse GEL (2)'!L:L,1,FALSE))=TRUE,"","X")</f>
        <v/>
      </c>
      <c r="S102">
        <v>6107811</v>
      </c>
      <c r="T102" t="s">
        <v>183</v>
      </c>
      <c r="U102" s="46">
        <v>27560</v>
      </c>
      <c r="V102" t="str">
        <f t="shared" si="1"/>
        <v>LES HERBIERS</v>
      </c>
    </row>
    <row r="103" spans="1:22" x14ac:dyDescent="0.25">
      <c r="A103" s="39">
        <v>44349</v>
      </c>
      <c r="B103" s="40">
        <v>6038331</v>
      </c>
      <c r="C103" s="40" t="s">
        <v>216</v>
      </c>
      <c r="D103" s="40" t="s">
        <v>217</v>
      </c>
      <c r="E103" s="40" t="s">
        <v>32</v>
      </c>
      <c r="F103" s="40">
        <v>441</v>
      </c>
      <c r="G103" s="40" t="s">
        <v>218</v>
      </c>
      <c r="H103" s="40" t="s">
        <v>20</v>
      </c>
      <c r="I103" s="40" t="s">
        <v>218</v>
      </c>
      <c r="J103" s="40">
        <v>12</v>
      </c>
      <c r="K103" s="40" t="s">
        <v>147</v>
      </c>
      <c r="L103" s="40" t="s">
        <v>148</v>
      </c>
      <c r="M103" s="41">
        <v>25488</v>
      </c>
      <c r="N103" s="42">
        <v>30075.84</v>
      </c>
      <c r="O103" s="43">
        <v>29566.080000000002</v>
      </c>
      <c r="P103" t="str">
        <f>+IF(ISERROR(VLOOKUP(B103,'Synthèse GEL (2)'!L:L,1,FALSE))=TRUE,"","X")</f>
        <v/>
      </c>
      <c r="S103">
        <v>6112634</v>
      </c>
      <c r="T103" t="s">
        <v>183</v>
      </c>
      <c r="U103" s="46">
        <v>91250</v>
      </c>
      <c r="V103" t="str">
        <f t="shared" si="1"/>
        <v>LES HERBIERS</v>
      </c>
    </row>
    <row r="104" spans="1:22" x14ac:dyDescent="0.25">
      <c r="A104" s="39">
        <v>44349</v>
      </c>
      <c r="B104" s="40">
        <v>6038331</v>
      </c>
      <c r="C104" s="40" t="s">
        <v>216</v>
      </c>
      <c r="D104" s="40" t="s">
        <v>217</v>
      </c>
      <c r="E104" s="40" t="s">
        <v>32</v>
      </c>
      <c r="F104" s="40">
        <v>441</v>
      </c>
      <c r="G104" s="40" t="s">
        <v>218</v>
      </c>
      <c r="H104" s="40" t="s">
        <v>20</v>
      </c>
      <c r="I104" s="40" t="s">
        <v>218</v>
      </c>
      <c r="J104" s="40">
        <v>12</v>
      </c>
      <c r="K104" s="40" t="s">
        <v>149</v>
      </c>
      <c r="L104" s="40" t="s">
        <v>150</v>
      </c>
      <c r="M104" s="41">
        <v>10920</v>
      </c>
      <c r="N104" s="42">
        <v>12994.8</v>
      </c>
      <c r="O104" s="43">
        <v>12667.2</v>
      </c>
      <c r="P104" t="str">
        <f>+IF(ISERROR(VLOOKUP(B104,'Synthèse GEL (2)'!L:L,1,FALSE))=TRUE,"","X")</f>
        <v/>
      </c>
      <c r="S104">
        <v>6128591</v>
      </c>
      <c r="T104" t="s">
        <v>148</v>
      </c>
      <c r="U104" s="46">
        <v>20424</v>
      </c>
      <c r="V104" t="str">
        <f t="shared" si="1"/>
        <v>SAINT VIT</v>
      </c>
    </row>
    <row r="105" spans="1:22" x14ac:dyDescent="0.25">
      <c r="A105" s="39">
        <v>44349</v>
      </c>
      <c r="B105" s="40">
        <v>6068631</v>
      </c>
      <c r="C105" s="40" t="s">
        <v>48</v>
      </c>
      <c r="D105" s="40" t="s">
        <v>88</v>
      </c>
      <c r="E105" s="40" t="s">
        <v>32</v>
      </c>
      <c r="F105" s="40">
        <v>25747</v>
      </c>
      <c r="G105" s="40" t="s">
        <v>82</v>
      </c>
      <c r="H105" s="40" t="s">
        <v>20</v>
      </c>
      <c r="I105" s="40" t="s">
        <v>82</v>
      </c>
      <c r="J105" s="40">
        <v>12</v>
      </c>
      <c r="K105" s="40" t="s">
        <v>147</v>
      </c>
      <c r="L105" s="40" t="s">
        <v>148</v>
      </c>
      <c r="M105" s="41">
        <v>29592</v>
      </c>
      <c r="N105" s="42">
        <v>64214.64</v>
      </c>
      <c r="O105" s="43">
        <v>64214.64</v>
      </c>
      <c r="P105" t="str">
        <f>+IF(ISERROR(VLOOKUP(B105,'Synthèse GEL (2)'!L:L,1,FALSE))=TRUE,"","X")</f>
        <v/>
      </c>
      <c r="S105">
        <v>6128671</v>
      </c>
      <c r="T105" t="s">
        <v>148</v>
      </c>
      <c r="U105" s="46">
        <v>85752</v>
      </c>
      <c r="V105" t="str">
        <f t="shared" si="1"/>
        <v>SAINT VIT</v>
      </c>
    </row>
    <row r="106" spans="1:22" x14ac:dyDescent="0.25">
      <c r="A106" s="39">
        <v>44349</v>
      </c>
      <c r="B106" s="40">
        <v>6107811</v>
      </c>
      <c r="C106" s="40" t="s">
        <v>219</v>
      </c>
      <c r="D106" s="40" t="s">
        <v>220</v>
      </c>
      <c r="E106" s="40" t="s">
        <v>17</v>
      </c>
      <c r="F106" s="40">
        <v>31589</v>
      </c>
      <c r="G106" s="40" t="s">
        <v>221</v>
      </c>
      <c r="H106" s="40" t="s">
        <v>20</v>
      </c>
      <c r="I106" s="40" t="s">
        <v>221</v>
      </c>
      <c r="J106" s="40">
        <v>40</v>
      </c>
      <c r="K106" s="40" t="s">
        <v>182</v>
      </c>
      <c r="L106" s="40" t="s">
        <v>183</v>
      </c>
      <c r="M106" s="41">
        <v>27560</v>
      </c>
      <c r="N106" s="42">
        <v>1378000</v>
      </c>
      <c r="O106" s="43">
        <v>647660</v>
      </c>
      <c r="P106" t="str">
        <f>+IF(ISERROR(VLOOKUP(B106,'Synthèse GEL (2)'!L:L,1,FALSE))=TRUE,"","X")</f>
        <v/>
      </c>
      <c r="S106">
        <v>6206515</v>
      </c>
      <c r="T106" t="s">
        <v>183</v>
      </c>
      <c r="U106" s="46">
        <v>3780</v>
      </c>
      <c r="V106" t="str">
        <f t="shared" si="1"/>
        <v>LES HERBIERS</v>
      </c>
    </row>
    <row r="107" spans="1:22" x14ac:dyDescent="0.25">
      <c r="A107" s="39">
        <v>44349</v>
      </c>
      <c r="B107" s="40">
        <v>6112634</v>
      </c>
      <c r="C107" s="40" t="s">
        <v>222</v>
      </c>
      <c r="D107" s="40" t="s">
        <v>223</v>
      </c>
      <c r="E107" s="40" t="s">
        <v>206</v>
      </c>
      <c r="F107" s="40">
        <v>31671</v>
      </c>
      <c r="G107" s="40" t="s">
        <v>215</v>
      </c>
      <c r="H107" s="40" t="s">
        <v>20</v>
      </c>
      <c r="I107" s="40" t="s">
        <v>215</v>
      </c>
      <c r="J107" s="40">
        <v>50</v>
      </c>
      <c r="K107" s="40" t="s">
        <v>182</v>
      </c>
      <c r="L107" s="40" t="s">
        <v>183</v>
      </c>
      <c r="M107" s="41">
        <v>91250</v>
      </c>
      <c r="N107" s="42">
        <v>957212.5</v>
      </c>
      <c r="O107" s="43">
        <v>612287.5</v>
      </c>
      <c r="P107" t="str">
        <f>+IF(ISERROR(VLOOKUP(B107,'Synthèse GEL (2)'!L:L,1,FALSE))=TRUE,"","X")</f>
        <v/>
      </c>
      <c r="S107">
        <v>6221354</v>
      </c>
      <c r="T107" t="s">
        <v>183</v>
      </c>
      <c r="U107" s="46">
        <v>2150</v>
      </c>
      <c r="V107" t="str">
        <f t="shared" si="1"/>
        <v>LES HERBIERS</v>
      </c>
    </row>
    <row r="108" spans="1:22" x14ac:dyDescent="0.25">
      <c r="A108" s="39">
        <v>44349</v>
      </c>
      <c r="B108" s="40">
        <v>6128591</v>
      </c>
      <c r="C108" s="40" t="s">
        <v>42</v>
      </c>
      <c r="D108" s="40" t="s">
        <v>81</v>
      </c>
      <c r="E108" s="40" t="s">
        <v>32</v>
      </c>
      <c r="F108" s="40">
        <v>25747</v>
      </c>
      <c r="G108" s="40" t="s">
        <v>82</v>
      </c>
      <c r="H108" s="40" t="s">
        <v>20</v>
      </c>
      <c r="I108" s="40" t="s">
        <v>82</v>
      </c>
      <c r="J108" s="40">
        <v>24</v>
      </c>
      <c r="K108" s="40" t="s">
        <v>147</v>
      </c>
      <c r="L108" s="40" t="s">
        <v>148</v>
      </c>
      <c r="M108" s="41">
        <v>20424</v>
      </c>
      <c r="N108" s="42">
        <v>25121.52</v>
      </c>
      <c r="O108" s="43">
        <v>25121.52</v>
      </c>
      <c r="P108" t="str">
        <f>+IF(ISERROR(VLOOKUP(B108,'Synthèse GEL (2)'!L:L,1,FALSE))=TRUE,"","X")</f>
        <v/>
      </c>
      <c r="S108">
        <v>6221511</v>
      </c>
      <c r="T108" t="s">
        <v>183</v>
      </c>
      <c r="U108" s="46">
        <v>15150</v>
      </c>
      <c r="V108" t="str">
        <f t="shared" si="1"/>
        <v>LES HERBIERS</v>
      </c>
    </row>
    <row r="109" spans="1:22" x14ac:dyDescent="0.25">
      <c r="A109" s="39">
        <v>44349</v>
      </c>
      <c r="B109" s="40">
        <v>6128671</v>
      </c>
      <c r="C109" s="40" t="s">
        <v>54</v>
      </c>
      <c r="D109" s="40" t="s">
        <v>89</v>
      </c>
      <c r="E109" s="40" t="s">
        <v>32</v>
      </c>
      <c r="F109" s="40">
        <v>25747</v>
      </c>
      <c r="G109" s="40" t="s">
        <v>82</v>
      </c>
      <c r="H109" s="40" t="s">
        <v>20</v>
      </c>
      <c r="I109" s="40" t="s">
        <v>82</v>
      </c>
      <c r="J109" s="40">
        <v>24</v>
      </c>
      <c r="K109" s="40" t="s">
        <v>147</v>
      </c>
      <c r="L109" s="40" t="s">
        <v>148</v>
      </c>
      <c r="M109" s="41">
        <v>85752</v>
      </c>
      <c r="N109" s="42">
        <v>105474.96</v>
      </c>
      <c r="O109" s="43">
        <v>95184.72</v>
      </c>
      <c r="P109" t="str">
        <f>+IF(ISERROR(VLOOKUP(B109,'Synthèse GEL (2)'!L:L,1,FALSE))=TRUE,"","X")</f>
        <v/>
      </c>
      <c r="S109">
        <v>6221571</v>
      </c>
      <c r="T109" t="s">
        <v>183</v>
      </c>
      <c r="U109" s="46">
        <v>1706100</v>
      </c>
      <c r="V109" t="str">
        <f t="shared" si="1"/>
        <v>LES HERBIERS</v>
      </c>
    </row>
    <row r="110" spans="1:22" x14ac:dyDescent="0.25">
      <c r="A110" s="39">
        <v>44349</v>
      </c>
      <c r="B110" s="40">
        <v>6206515</v>
      </c>
      <c r="C110" s="40" t="s">
        <v>224</v>
      </c>
      <c r="D110" s="40" t="s">
        <v>225</v>
      </c>
      <c r="E110" s="40" t="s">
        <v>32</v>
      </c>
      <c r="F110" s="40">
        <v>31654</v>
      </c>
      <c r="G110" s="40" t="s">
        <v>226</v>
      </c>
      <c r="H110" s="40" t="s">
        <v>52</v>
      </c>
      <c r="I110" s="40" t="s">
        <v>227</v>
      </c>
      <c r="J110" s="40">
        <v>60</v>
      </c>
      <c r="K110" s="40" t="s">
        <v>182</v>
      </c>
      <c r="L110" s="40" t="s">
        <v>183</v>
      </c>
      <c r="M110" s="41">
        <v>3780</v>
      </c>
      <c r="N110" s="42">
        <v>88830</v>
      </c>
      <c r="O110" s="43">
        <v>88830</v>
      </c>
      <c r="P110" t="str">
        <f>+IF(ISERROR(VLOOKUP(B110,'Synthèse GEL (2)'!L:L,1,FALSE))=TRUE,"","X")</f>
        <v/>
      </c>
      <c r="S110">
        <v>6498275</v>
      </c>
      <c r="T110" t="s">
        <v>150</v>
      </c>
      <c r="U110" s="46">
        <v>28320</v>
      </c>
      <c r="V110" t="str">
        <f t="shared" si="1"/>
        <v>Vendargues V6</v>
      </c>
    </row>
    <row r="111" spans="1:22" x14ac:dyDescent="0.25">
      <c r="A111" s="39">
        <v>44349</v>
      </c>
      <c r="B111" s="40">
        <v>6221354</v>
      </c>
      <c r="C111" s="40" t="s">
        <v>228</v>
      </c>
      <c r="D111" s="40" t="s">
        <v>229</v>
      </c>
      <c r="E111" s="40" t="s">
        <v>206</v>
      </c>
      <c r="F111" s="40">
        <v>31582</v>
      </c>
      <c r="G111" s="40" t="s">
        <v>166</v>
      </c>
      <c r="H111" s="40" t="s">
        <v>57</v>
      </c>
      <c r="I111" s="40" t="s">
        <v>230</v>
      </c>
      <c r="J111" s="40">
        <v>50</v>
      </c>
      <c r="K111" s="40" t="s">
        <v>182</v>
      </c>
      <c r="L111" s="40" t="s">
        <v>183</v>
      </c>
      <c r="M111" s="41">
        <v>2150</v>
      </c>
      <c r="N111" s="42">
        <v>8148.5</v>
      </c>
      <c r="O111" s="43">
        <v>8148.5</v>
      </c>
      <c r="P111" t="str">
        <f>+IF(ISERROR(VLOOKUP(B111,'Synthèse GEL (2)'!L:L,1,FALSE))=TRUE,"","X")</f>
        <v/>
      </c>
      <c r="S111">
        <v>6565934</v>
      </c>
      <c r="T111" t="s">
        <v>150</v>
      </c>
      <c r="U111" s="46">
        <v>1848</v>
      </c>
      <c r="V111" t="str">
        <f t="shared" si="1"/>
        <v>Vendargues V6;SAINT VIT</v>
      </c>
    </row>
    <row r="112" spans="1:22" x14ac:dyDescent="0.25">
      <c r="A112" s="39">
        <v>44349</v>
      </c>
      <c r="B112" s="40">
        <v>6221511</v>
      </c>
      <c r="C112" s="40" t="s">
        <v>228</v>
      </c>
      <c r="D112" s="40" t="s">
        <v>229</v>
      </c>
      <c r="E112" s="40" t="s">
        <v>206</v>
      </c>
      <c r="F112" s="40">
        <v>31582</v>
      </c>
      <c r="G112" s="40" t="s">
        <v>166</v>
      </c>
      <c r="H112" s="40" t="s">
        <v>57</v>
      </c>
      <c r="I112" s="40" t="s">
        <v>230</v>
      </c>
      <c r="J112" s="40">
        <v>150</v>
      </c>
      <c r="K112" s="40" t="s">
        <v>182</v>
      </c>
      <c r="L112" s="40" t="s">
        <v>183</v>
      </c>
      <c r="M112" s="41">
        <v>15150</v>
      </c>
      <c r="N112" s="42">
        <v>57418.5</v>
      </c>
      <c r="O112" s="43">
        <v>57418.5</v>
      </c>
      <c r="P112" t="str">
        <f>+IF(ISERROR(VLOOKUP(B112,'Synthèse GEL (2)'!L:L,1,FALSE))=TRUE,"","X")</f>
        <v/>
      </c>
      <c r="T112" t="s">
        <v>148</v>
      </c>
      <c r="U112" s="46">
        <v>1812</v>
      </c>
      <c r="V112" t="str">
        <f t="shared" si="1"/>
        <v>SAINT VIT</v>
      </c>
    </row>
    <row r="113" spans="1:22" x14ac:dyDescent="0.25">
      <c r="A113" s="39">
        <v>44349</v>
      </c>
      <c r="B113" s="40">
        <v>6221571</v>
      </c>
      <c r="C113" s="40" t="s">
        <v>228</v>
      </c>
      <c r="D113" s="40" t="s">
        <v>229</v>
      </c>
      <c r="E113" s="40" t="s">
        <v>206</v>
      </c>
      <c r="F113" s="40">
        <v>31582</v>
      </c>
      <c r="G113" s="40" t="s">
        <v>166</v>
      </c>
      <c r="H113" s="40" t="s">
        <v>57</v>
      </c>
      <c r="I113" s="40" t="s">
        <v>230</v>
      </c>
      <c r="J113" s="40">
        <v>150</v>
      </c>
      <c r="K113" s="40" t="s">
        <v>182</v>
      </c>
      <c r="L113" s="40" t="s">
        <v>183</v>
      </c>
      <c r="M113" s="41">
        <v>1706100</v>
      </c>
      <c r="N113" s="42">
        <v>6466119</v>
      </c>
      <c r="O113" s="43">
        <v>6466119</v>
      </c>
      <c r="P113" t="str">
        <f>+IF(ISERROR(VLOOKUP(B113,'Synthèse GEL (2)'!L:L,1,FALSE))=TRUE,"","X")</f>
        <v/>
      </c>
      <c r="S113">
        <v>7018052</v>
      </c>
      <c r="T113" t="s">
        <v>183</v>
      </c>
      <c r="U113" s="46">
        <v>3186</v>
      </c>
      <c r="V113" t="str">
        <f t="shared" si="1"/>
        <v>LES HERBIERS;Vendargues V6;SAINT VIT</v>
      </c>
    </row>
    <row r="114" spans="1:22" x14ac:dyDescent="0.25">
      <c r="A114" s="39">
        <v>44349</v>
      </c>
      <c r="B114" s="40">
        <v>6498275</v>
      </c>
      <c r="C114" s="40" t="s">
        <v>231</v>
      </c>
      <c r="D114" s="40" t="s">
        <v>232</v>
      </c>
      <c r="E114" s="40" t="s">
        <v>32</v>
      </c>
      <c r="F114" s="40">
        <v>22542</v>
      </c>
      <c r="G114" s="40" t="s">
        <v>233</v>
      </c>
      <c r="H114" s="40" t="s">
        <v>20</v>
      </c>
      <c r="I114" s="40" t="s">
        <v>233</v>
      </c>
      <c r="J114" s="40">
        <v>24</v>
      </c>
      <c r="K114" s="40" t="s">
        <v>149</v>
      </c>
      <c r="L114" s="40" t="s">
        <v>150</v>
      </c>
      <c r="M114" s="41">
        <v>28320</v>
      </c>
      <c r="N114" s="42">
        <v>49276.800000000003</v>
      </c>
      <c r="O114" s="43">
        <v>49276.800000000003</v>
      </c>
      <c r="P114" t="str">
        <f>+IF(ISERROR(VLOOKUP(B114,'Synthèse GEL (2)'!L:L,1,FALSE))=TRUE,"","X")</f>
        <v/>
      </c>
      <c r="T114" t="s">
        <v>150</v>
      </c>
      <c r="U114" s="46">
        <v>899</v>
      </c>
      <c r="V114" t="str">
        <f t="shared" si="1"/>
        <v>Vendargues V6;SAINT VIT</v>
      </c>
    </row>
    <row r="115" spans="1:22" x14ac:dyDescent="0.25">
      <c r="A115" s="39">
        <v>44349</v>
      </c>
      <c r="B115" s="40">
        <v>6565934</v>
      </c>
      <c r="C115" s="40" t="s">
        <v>234</v>
      </c>
      <c r="D115" s="40" t="s">
        <v>235</v>
      </c>
      <c r="E115" s="40" t="s">
        <v>17</v>
      </c>
      <c r="F115" s="40">
        <v>31530</v>
      </c>
      <c r="G115" s="40" t="s">
        <v>189</v>
      </c>
      <c r="H115" s="40" t="s">
        <v>20</v>
      </c>
      <c r="I115" s="40" t="s">
        <v>189</v>
      </c>
      <c r="J115" s="40">
        <v>4</v>
      </c>
      <c r="K115" s="40" t="s">
        <v>182</v>
      </c>
      <c r="L115" s="40" t="s">
        <v>183</v>
      </c>
      <c r="M115" s="41">
        <v>80</v>
      </c>
      <c r="N115" s="42">
        <v>1240</v>
      </c>
      <c r="O115" s="43">
        <v>1264.8</v>
      </c>
      <c r="P115" t="str">
        <f>+IF(ISERROR(VLOOKUP(B115,'Synthèse GEL (2)'!L:L,1,FALSE))=TRUE,"","X")</f>
        <v/>
      </c>
      <c r="T115" t="s">
        <v>148</v>
      </c>
      <c r="U115" s="46">
        <v>393</v>
      </c>
      <c r="V115" t="str">
        <f t="shared" si="1"/>
        <v>SAINT VIT</v>
      </c>
    </row>
    <row r="116" spans="1:22" x14ac:dyDescent="0.25">
      <c r="A116" s="39">
        <v>44349</v>
      </c>
      <c r="B116" s="40">
        <v>6565934</v>
      </c>
      <c r="C116" s="40" t="s">
        <v>234</v>
      </c>
      <c r="D116" s="40" t="s">
        <v>235</v>
      </c>
      <c r="E116" s="40" t="s">
        <v>17</v>
      </c>
      <c r="F116" s="40">
        <v>31530</v>
      </c>
      <c r="G116" s="40" t="s">
        <v>189</v>
      </c>
      <c r="H116" s="40" t="s">
        <v>20</v>
      </c>
      <c r="I116" s="40" t="s">
        <v>189</v>
      </c>
      <c r="J116" s="40">
        <v>4</v>
      </c>
      <c r="K116" s="40" t="s">
        <v>147</v>
      </c>
      <c r="L116" s="40" t="s">
        <v>148</v>
      </c>
      <c r="M116" s="41">
        <v>1812</v>
      </c>
      <c r="N116" s="42">
        <v>28086</v>
      </c>
      <c r="O116" s="43">
        <v>28647.72</v>
      </c>
      <c r="P116" t="str">
        <f>+IF(ISERROR(VLOOKUP(B116,'Synthèse GEL (2)'!L:L,1,FALSE))=TRUE,"","X")</f>
        <v/>
      </c>
      <c r="S116">
        <v>7313415</v>
      </c>
      <c r="T116" t="s">
        <v>194</v>
      </c>
      <c r="U116" s="46">
        <v>32550</v>
      </c>
      <c r="V116" t="str">
        <f t="shared" si="1"/>
        <v>CLERMONT L HERAULT</v>
      </c>
    </row>
    <row r="117" spans="1:22" x14ac:dyDescent="0.25">
      <c r="A117" s="39">
        <v>44349</v>
      </c>
      <c r="B117" s="40">
        <v>6565934</v>
      </c>
      <c r="C117" s="40" t="s">
        <v>234</v>
      </c>
      <c r="D117" s="40" t="s">
        <v>235</v>
      </c>
      <c r="E117" s="40" t="s">
        <v>17</v>
      </c>
      <c r="F117" s="40">
        <v>31530</v>
      </c>
      <c r="G117" s="40" t="s">
        <v>189</v>
      </c>
      <c r="H117" s="40" t="s">
        <v>20</v>
      </c>
      <c r="I117" s="40" t="s">
        <v>189</v>
      </c>
      <c r="J117" s="40">
        <v>4</v>
      </c>
      <c r="K117" s="40" t="s">
        <v>149</v>
      </c>
      <c r="L117" s="40" t="s">
        <v>150</v>
      </c>
      <c r="M117" s="41">
        <v>1848</v>
      </c>
      <c r="N117" s="42">
        <v>35962.080000000002</v>
      </c>
      <c r="O117" s="43">
        <v>29216.880000000001</v>
      </c>
      <c r="P117" t="str">
        <f>+IF(ISERROR(VLOOKUP(B117,'Synthèse GEL (2)'!L:L,1,FALSE))=TRUE,"","X")</f>
        <v/>
      </c>
      <c r="S117">
        <v>7313494</v>
      </c>
      <c r="T117" t="s">
        <v>194</v>
      </c>
      <c r="U117" s="46">
        <v>120</v>
      </c>
      <c r="V117" t="str">
        <f t="shared" si="1"/>
        <v>CLERMONT L HERAULT</v>
      </c>
    </row>
    <row r="118" spans="1:22" x14ac:dyDescent="0.25">
      <c r="A118" s="39">
        <v>44349</v>
      </c>
      <c r="B118" s="40">
        <v>7018052</v>
      </c>
      <c r="C118" s="40" t="s">
        <v>236</v>
      </c>
      <c r="D118" s="40" t="s">
        <v>237</v>
      </c>
      <c r="E118" s="40" t="s">
        <v>17</v>
      </c>
      <c r="F118" s="40">
        <v>31609</v>
      </c>
      <c r="G118" s="40" t="s">
        <v>238</v>
      </c>
      <c r="H118" s="40" t="s">
        <v>52</v>
      </c>
      <c r="I118" s="40" t="s">
        <v>239</v>
      </c>
      <c r="J118" s="40">
        <v>1</v>
      </c>
      <c r="K118" s="40" t="s">
        <v>182</v>
      </c>
      <c r="L118" s="40" t="s">
        <v>183</v>
      </c>
      <c r="M118" s="41">
        <v>3186</v>
      </c>
      <c r="N118" s="42">
        <v>6372</v>
      </c>
      <c r="O118" s="43">
        <v>637200</v>
      </c>
      <c r="P118" t="str">
        <f>+IF(ISERROR(VLOOKUP(B118,'Synthèse GEL (2)'!L:L,1,FALSE))=TRUE,"","X")</f>
        <v/>
      </c>
      <c r="S118">
        <v>7404432</v>
      </c>
      <c r="T118" t="s">
        <v>148</v>
      </c>
      <c r="U118" s="46">
        <v>68280</v>
      </c>
      <c r="V118" t="str">
        <f t="shared" si="1"/>
        <v>SAINT VIT</v>
      </c>
    </row>
    <row r="119" spans="1:22" x14ac:dyDescent="0.25">
      <c r="A119" s="39">
        <v>44349</v>
      </c>
      <c r="B119" s="40">
        <v>7018052</v>
      </c>
      <c r="C119" s="40" t="s">
        <v>236</v>
      </c>
      <c r="D119" s="40" t="s">
        <v>237</v>
      </c>
      <c r="E119" s="40" t="s">
        <v>17</v>
      </c>
      <c r="F119" s="40">
        <v>31609</v>
      </c>
      <c r="G119" s="40" t="s">
        <v>238</v>
      </c>
      <c r="H119" s="40" t="s">
        <v>52</v>
      </c>
      <c r="I119" s="40" t="s">
        <v>239</v>
      </c>
      <c r="J119" s="40">
        <v>1</v>
      </c>
      <c r="K119" s="40" t="s">
        <v>147</v>
      </c>
      <c r="L119" s="40" t="s">
        <v>148</v>
      </c>
      <c r="M119" s="41">
        <v>393</v>
      </c>
      <c r="N119" s="42">
        <v>78600</v>
      </c>
      <c r="O119" s="43">
        <v>78600</v>
      </c>
      <c r="P119" t="str">
        <f>+IF(ISERROR(VLOOKUP(B119,'Synthèse GEL (2)'!L:L,1,FALSE))=TRUE,"","X")</f>
        <v/>
      </c>
      <c r="S119">
        <v>7592096</v>
      </c>
      <c r="T119" t="s">
        <v>146</v>
      </c>
      <c r="U119" s="46">
        <v>12408</v>
      </c>
      <c r="V119" t="str">
        <f t="shared" si="1"/>
        <v>HAUTE FORET;Vendargues V6</v>
      </c>
    </row>
    <row r="120" spans="1:22" x14ac:dyDescent="0.25">
      <c r="A120" s="39">
        <v>44349</v>
      </c>
      <c r="B120" s="40">
        <v>7018052</v>
      </c>
      <c r="C120" s="40" t="s">
        <v>236</v>
      </c>
      <c r="D120" s="40" t="s">
        <v>237</v>
      </c>
      <c r="E120" s="40" t="s">
        <v>17</v>
      </c>
      <c r="F120" s="40">
        <v>31609</v>
      </c>
      <c r="G120" s="40" t="s">
        <v>238</v>
      </c>
      <c r="H120" s="40" t="s">
        <v>52</v>
      </c>
      <c r="I120" s="40" t="s">
        <v>239</v>
      </c>
      <c r="J120" s="40">
        <v>1</v>
      </c>
      <c r="K120" s="40" t="s">
        <v>149</v>
      </c>
      <c r="L120" s="40" t="s">
        <v>150</v>
      </c>
      <c r="M120" s="41">
        <v>899</v>
      </c>
      <c r="N120" s="42">
        <v>1798</v>
      </c>
      <c r="O120" s="43">
        <v>179800</v>
      </c>
      <c r="P120" t="str">
        <f>+IF(ISERROR(VLOOKUP(B120,'Synthèse GEL (2)'!L:L,1,FALSE))=TRUE,"","X")</f>
        <v/>
      </c>
      <c r="T120" t="s">
        <v>150</v>
      </c>
      <c r="U120" s="46">
        <v>3636</v>
      </c>
      <c r="V120" t="str">
        <f t="shared" si="1"/>
        <v>Vendargues V6</v>
      </c>
    </row>
    <row r="121" spans="1:22" x14ac:dyDescent="0.25">
      <c r="A121" s="39">
        <v>44349</v>
      </c>
      <c r="B121" s="40">
        <v>7313415</v>
      </c>
      <c r="C121" s="40" t="s">
        <v>59</v>
      </c>
      <c r="D121" s="40" t="s">
        <v>50</v>
      </c>
      <c r="E121" s="40" t="s">
        <v>17</v>
      </c>
      <c r="F121" s="40">
        <v>26771</v>
      </c>
      <c r="G121" s="40" t="s">
        <v>51</v>
      </c>
      <c r="H121" s="40" t="s">
        <v>57</v>
      </c>
      <c r="I121" s="40" t="s">
        <v>58</v>
      </c>
      <c r="J121" s="40">
        <v>15</v>
      </c>
      <c r="K121" s="40" t="s">
        <v>193</v>
      </c>
      <c r="L121" s="40" t="s">
        <v>194</v>
      </c>
      <c r="M121" s="41">
        <v>32550</v>
      </c>
      <c r="N121" s="42">
        <v>130200</v>
      </c>
      <c r="O121" s="43">
        <v>65100</v>
      </c>
      <c r="P121" t="str">
        <f>+IF(ISERROR(VLOOKUP(B121,'Synthèse GEL (2)'!L:L,1,FALSE))=TRUE,"","X")</f>
        <v/>
      </c>
      <c r="S121" t="s">
        <v>79</v>
      </c>
      <c r="U121" s="46">
        <v>6640071</v>
      </c>
      <c r="V121" t="str">
        <f t="shared" si="1"/>
        <v>;;;;;;;;;;</v>
      </c>
    </row>
    <row r="122" spans="1:22" x14ac:dyDescent="0.25">
      <c r="A122" s="39">
        <v>44349</v>
      </c>
      <c r="B122" s="40">
        <v>7313494</v>
      </c>
      <c r="C122" s="40" t="s">
        <v>76</v>
      </c>
      <c r="D122" s="40" t="s">
        <v>99</v>
      </c>
      <c r="E122" s="40" t="s">
        <v>17</v>
      </c>
      <c r="F122" s="40">
        <v>31508</v>
      </c>
      <c r="G122" s="40" t="s">
        <v>19</v>
      </c>
      <c r="H122" s="40" t="s">
        <v>20</v>
      </c>
      <c r="I122" s="40" t="s">
        <v>21</v>
      </c>
      <c r="J122" s="40">
        <v>20</v>
      </c>
      <c r="K122" s="40" t="s">
        <v>193</v>
      </c>
      <c r="L122" s="40" t="s">
        <v>194</v>
      </c>
      <c r="M122" s="41">
        <v>120</v>
      </c>
      <c r="N122" s="42">
        <v>658.8</v>
      </c>
      <c r="O122" s="43">
        <v>240</v>
      </c>
      <c r="P122" t="str">
        <f>+IF(ISERROR(VLOOKUP(B122,'Synthèse GEL (2)'!L:L,1,FALSE))=TRUE,"","X")</f>
        <v/>
      </c>
      <c r="V122" t="str">
        <f t="shared" si="1"/>
        <v>;;;;;;;;;</v>
      </c>
    </row>
    <row r="123" spans="1:22" x14ac:dyDescent="0.25">
      <c r="A123" s="39">
        <v>44349</v>
      </c>
      <c r="B123" s="40">
        <v>7315034</v>
      </c>
      <c r="C123" s="40" t="s">
        <v>75</v>
      </c>
      <c r="D123" s="40" t="s">
        <v>96</v>
      </c>
      <c r="E123" s="40" t="s">
        <v>17</v>
      </c>
      <c r="F123" s="40">
        <v>29516</v>
      </c>
      <c r="G123" s="40" t="s">
        <v>97</v>
      </c>
      <c r="H123" s="40" t="s">
        <v>57</v>
      </c>
      <c r="I123" s="40" t="s">
        <v>98</v>
      </c>
      <c r="J123" s="40">
        <v>9</v>
      </c>
      <c r="K123" s="40" t="s">
        <v>149</v>
      </c>
      <c r="L123" s="40" t="s">
        <v>150</v>
      </c>
      <c r="M123" s="41">
        <v>9</v>
      </c>
      <c r="N123" s="42">
        <v>72</v>
      </c>
      <c r="O123" s="43">
        <v>36</v>
      </c>
      <c r="P123" t="str">
        <f>+IF(ISERROR(VLOOKUP(B123,'Synthèse GEL (2)'!L:L,1,FALSE))=TRUE,"","X")</f>
        <v/>
      </c>
      <c r="V123" t="str">
        <f t="shared" si="1"/>
        <v>;;;;;;;;</v>
      </c>
    </row>
    <row r="124" spans="1:22" x14ac:dyDescent="0.25">
      <c r="A124" s="39">
        <v>44349</v>
      </c>
      <c r="B124" s="40">
        <v>7404432</v>
      </c>
      <c r="C124" s="40" t="s">
        <v>164</v>
      </c>
      <c r="D124" s="40" t="s">
        <v>240</v>
      </c>
      <c r="E124" s="40" t="s">
        <v>32</v>
      </c>
      <c r="F124" s="40">
        <v>31891</v>
      </c>
      <c r="G124" s="40" t="s">
        <v>169</v>
      </c>
      <c r="H124" s="40" t="s">
        <v>20</v>
      </c>
      <c r="I124" s="40" t="s">
        <v>169</v>
      </c>
      <c r="J124" s="40">
        <v>40</v>
      </c>
      <c r="K124" s="40" t="s">
        <v>147</v>
      </c>
      <c r="L124" s="40" t="s">
        <v>148</v>
      </c>
      <c r="M124" s="41">
        <v>68280</v>
      </c>
      <c r="N124" s="42">
        <v>350959.2</v>
      </c>
      <c r="O124" s="43">
        <v>129049.2</v>
      </c>
      <c r="P124" t="str">
        <f>+IF(ISERROR(VLOOKUP(B124,'Synthèse GEL (2)'!L:L,1,FALSE))=TRUE,"","X")</f>
        <v/>
      </c>
      <c r="V124" t="str">
        <f t="shared" si="1"/>
        <v>;;;;;;;</v>
      </c>
    </row>
    <row r="125" spans="1:22" x14ac:dyDescent="0.25">
      <c r="A125" s="39">
        <v>44349</v>
      </c>
      <c r="B125" s="40">
        <v>7592096</v>
      </c>
      <c r="C125" s="40" t="s">
        <v>241</v>
      </c>
      <c r="D125" s="40" t="s">
        <v>242</v>
      </c>
      <c r="E125" s="40" t="s">
        <v>32</v>
      </c>
      <c r="F125" s="40">
        <v>24247</v>
      </c>
      <c r="G125" s="40" t="s">
        <v>243</v>
      </c>
      <c r="H125" s="40" t="s">
        <v>20</v>
      </c>
      <c r="I125" s="40" t="s">
        <v>243</v>
      </c>
      <c r="J125" s="40">
        <v>12</v>
      </c>
      <c r="K125" s="40" t="s">
        <v>145</v>
      </c>
      <c r="L125" s="40" t="s">
        <v>146</v>
      </c>
      <c r="M125" s="41">
        <v>12408</v>
      </c>
      <c r="N125" s="42">
        <v>34742.400000000001</v>
      </c>
      <c r="O125" s="43">
        <v>34866.480000000003</v>
      </c>
      <c r="P125" t="str">
        <f>+IF(ISERROR(VLOOKUP(B125,'Synthèse GEL (2)'!L:L,1,FALSE))=TRUE,"","X")</f>
        <v/>
      </c>
      <c r="V125" t="str">
        <f t="shared" si="1"/>
        <v>;;;;;;</v>
      </c>
    </row>
    <row r="126" spans="1:22" x14ac:dyDescent="0.25">
      <c r="A126" s="39">
        <v>44349</v>
      </c>
      <c r="B126" s="40">
        <v>7592096</v>
      </c>
      <c r="C126" s="40" t="s">
        <v>241</v>
      </c>
      <c r="D126" s="40" t="s">
        <v>242</v>
      </c>
      <c r="E126" s="40" t="s">
        <v>32</v>
      </c>
      <c r="F126" s="40">
        <v>24247</v>
      </c>
      <c r="G126" s="40" t="s">
        <v>243</v>
      </c>
      <c r="H126" s="40" t="s">
        <v>20</v>
      </c>
      <c r="I126" s="40" t="s">
        <v>243</v>
      </c>
      <c r="J126" s="40">
        <v>12</v>
      </c>
      <c r="K126" s="40" t="s">
        <v>149</v>
      </c>
      <c r="L126" s="40" t="s">
        <v>150</v>
      </c>
      <c r="M126" s="41">
        <v>3636</v>
      </c>
      <c r="N126" s="42">
        <v>10544.4</v>
      </c>
      <c r="O126" s="43">
        <v>10217.16</v>
      </c>
      <c r="P126" t="str">
        <f>+IF(ISERROR(VLOOKUP(B126,'Synthèse GEL (2)'!L:L,1,FALSE))=TRUE,"","X")</f>
        <v/>
      </c>
      <c r="V126" t="str">
        <f t="shared" si="1"/>
        <v>;;;;;</v>
      </c>
    </row>
    <row r="127" spans="1:22" x14ac:dyDescent="0.25">
      <c r="P127" t="str">
        <f>+IF(ISERROR(VLOOKUP(B127,'Synthèse GEL (2)'!L:L,1,FALSE))=TRUE,"","X")</f>
        <v/>
      </c>
      <c r="V127" t="str">
        <f t="shared" si="1"/>
        <v>;;;;</v>
      </c>
    </row>
    <row r="128" spans="1:22" x14ac:dyDescent="0.25">
      <c r="P128" t="str">
        <f>+IF(ISERROR(VLOOKUP(B128,'Synthèse GEL (2)'!L:L,1,FALSE))=TRUE,"","X")</f>
        <v/>
      </c>
      <c r="V128" t="str">
        <f t="shared" si="1"/>
        <v>;;;</v>
      </c>
    </row>
    <row r="129" spans="16:22" x14ac:dyDescent="0.25">
      <c r="P129" t="str">
        <f>+IF(ISERROR(VLOOKUP(B129,'Synthèse GEL (2)'!L:L,1,FALSE))=TRUE,"","X")</f>
        <v/>
      </c>
      <c r="V129" t="str">
        <f t="shared" si="1"/>
        <v>;;</v>
      </c>
    </row>
    <row r="130" spans="16:22" x14ac:dyDescent="0.25">
      <c r="P130" t="str">
        <f>+IF(ISERROR(VLOOKUP(B130,'Synthèse GEL (2)'!L:L,1,FALSE))=TRUE,"","X")</f>
        <v/>
      </c>
      <c r="V130" t="str">
        <f t="shared" si="1"/>
        <v>;</v>
      </c>
    </row>
  </sheetData>
  <autoFilter ref="A1:V13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F34"/>
  <sheetViews>
    <sheetView workbookViewId="0">
      <selection activeCell="F6" sqref="F6"/>
    </sheetView>
  </sheetViews>
  <sheetFormatPr defaultColWidth="11.42578125" defaultRowHeight="15" x14ac:dyDescent="0.25"/>
  <cols>
    <col min="1" max="1" width="10.85546875" customWidth="1"/>
    <col min="2" max="2" width="18.140625" customWidth="1"/>
    <col min="3" max="3" width="59.42578125" bestFit="1" customWidth="1"/>
    <col min="4" max="4" width="26.42578125" customWidth="1"/>
    <col min="5" max="5" width="22.85546875" customWidth="1"/>
    <col min="6" max="6" width="16.140625" customWidth="1"/>
  </cols>
  <sheetData>
    <row r="2" spans="1:6" x14ac:dyDescent="0.25">
      <c r="E2" s="7"/>
    </row>
    <row r="3" spans="1:6" ht="14.45" customHeight="1" x14ac:dyDescent="0.25">
      <c r="E3" s="16" t="s">
        <v>101</v>
      </c>
    </row>
    <row r="4" spans="1:6" ht="29.1" customHeight="1" x14ac:dyDescent="0.25">
      <c r="A4" s="16" t="s">
        <v>0</v>
      </c>
      <c r="B4" s="16" t="s">
        <v>2</v>
      </c>
      <c r="C4" s="16" t="s">
        <v>1</v>
      </c>
      <c r="D4" s="16" t="s">
        <v>8</v>
      </c>
      <c r="E4" t="s">
        <v>100</v>
      </c>
      <c r="F4" t="s">
        <v>27</v>
      </c>
    </row>
    <row r="5" spans="1:6" x14ac:dyDescent="0.25">
      <c r="A5">
        <v>5969953</v>
      </c>
      <c r="B5" t="s">
        <v>89</v>
      </c>
      <c r="C5" t="s">
        <v>54</v>
      </c>
      <c r="D5" s="17" t="s">
        <v>82</v>
      </c>
      <c r="E5" s="4">
        <v>949872</v>
      </c>
      <c r="F5" s="4">
        <v>94987.200000000012</v>
      </c>
    </row>
    <row r="6" spans="1:6" x14ac:dyDescent="0.25">
      <c r="A6">
        <v>5864031</v>
      </c>
      <c r="B6" t="s">
        <v>50</v>
      </c>
      <c r="C6" t="s">
        <v>59</v>
      </c>
      <c r="D6" t="s">
        <v>58</v>
      </c>
      <c r="E6" s="4">
        <v>287175</v>
      </c>
      <c r="F6" s="4">
        <v>143587.5</v>
      </c>
    </row>
    <row r="7" spans="1:6" x14ac:dyDescent="0.25">
      <c r="A7">
        <v>6003833</v>
      </c>
      <c r="B7" t="s">
        <v>71</v>
      </c>
      <c r="C7" t="s">
        <v>41</v>
      </c>
      <c r="D7" t="s">
        <v>73</v>
      </c>
      <c r="E7" s="4">
        <v>273480</v>
      </c>
      <c r="F7" s="4">
        <v>20511</v>
      </c>
    </row>
    <row r="8" spans="1:6" x14ac:dyDescent="0.25">
      <c r="A8">
        <v>6021894</v>
      </c>
      <c r="B8" t="s">
        <v>85</v>
      </c>
      <c r="C8" t="s">
        <v>69</v>
      </c>
      <c r="D8" t="s">
        <v>87</v>
      </c>
      <c r="E8" s="4">
        <v>226248</v>
      </c>
      <c r="F8" s="4">
        <v>67874.399999999994</v>
      </c>
    </row>
    <row r="9" spans="1:6" x14ac:dyDescent="0.25">
      <c r="A9">
        <v>5905050</v>
      </c>
      <c r="B9" t="s">
        <v>84</v>
      </c>
      <c r="C9" t="s">
        <v>68</v>
      </c>
      <c r="D9" t="s">
        <v>21</v>
      </c>
      <c r="E9" s="4">
        <v>127872</v>
      </c>
      <c r="F9" s="4">
        <v>31968</v>
      </c>
    </row>
    <row r="10" spans="1:6" x14ac:dyDescent="0.25">
      <c r="A10">
        <v>5927451</v>
      </c>
      <c r="B10" t="s">
        <v>99</v>
      </c>
      <c r="C10" t="s">
        <v>76</v>
      </c>
      <c r="D10" t="s">
        <v>21</v>
      </c>
      <c r="E10" s="4">
        <v>123940</v>
      </c>
      <c r="F10" s="4">
        <v>61970</v>
      </c>
    </row>
    <row r="11" spans="1:6" x14ac:dyDescent="0.25">
      <c r="A11">
        <v>5970731</v>
      </c>
      <c r="B11" t="s">
        <v>83</v>
      </c>
      <c r="C11" t="s">
        <v>65</v>
      </c>
      <c r="D11" t="s">
        <v>21</v>
      </c>
      <c r="E11" s="4">
        <v>123040</v>
      </c>
      <c r="F11" s="4">
        <v>30144.799999999999</v>
      </c>
    </row>
    <row r="12" spans="1:6" x14ac:dyDescent="0.25">
      <c r="A12">
        <v>5987471</v>
      </c>
      <c r="B12" t="s">
        <v>60</v>
      </c>
      <c r="C12" t="s">
        <v>40</v>
      </c>
      <c r="D12" s="17" t="s">
        <v>61</v>
      </c>
      <c r="E12" s="4">
        <v>109584</v>
      </c>
      <c r="F12" s="4">
        <v>10958.4</v>
      </c>
    </row>
    <row r="13" spans="1:6" x14ac:dyDescent="0.25">
      <c r="A13">
        <v>5935232</v>
      </c>
      <c r="B13" t="s">
        <v>56</v>
      </c>
      <c r="C13" t="s">
        <v>55</v>
      </c>
      <c r="D13" t="s">
        <v>58</v>
      </c>
      <c r="E13" s="4">
        <v>90276</v>
      </c>
      <c r="F13" s="4">
        <v>45138</v>
      </c>
    </row>
    <row r="14" spans="1:6" x14ac:dyDescent="0.25">
      <c r="A14">
        <v>6128671</v>
      </c>
      <c r="B14" t="s">
        <v>89</v>
      </c>
      <c r="C14" t="s">
        <v>54</v>
      </c>
      <c r="D14" s="17" t="s">
        <v>82</v>
      </c>
      <c r="E14" s="4">
        <v>85752</v>
      </c>
      <c r="F14" s="4">
        <v>8575.2000000000007</v>
      </c>
    </row>
    <row r="15" spans="1:6" x14ac:dyDescent="0.25">
      <c r="A15">
        <v>5839834</v>
      </c>
      <c r="B15" t="s">
        <v>88</v>
      </c>
      <c r="C15" t="s">
        <v>48</v>
      </c>
      <c r="D15" s="17" t="s">
        <v>82</v>
      </c>
      <c r="E15" s="4">
        <v>76992</v>
      </c>
      <c r="F15" s="4">
        <v>23097.599999999999</v>
      </c>
    </row>
    <row r="16" spans="1:6" x14ac:dyDescent="0.25">
      <c r="A16">
        <v>5974591</v>
      </c>
      <c r="B16" t="s">
        <v>31</v>
      </c>
      <c r="C16" t="s">
        <v>30</v>
      </c>
      <c r="D16" s="17" t="s">
        <v>34</v>
      </c>
      <c r="E16" s="4">
        <v>74940</v>
      </c>
      <c r="F16" s="4">
        <v>22482</v>
      </c>
    </row>
    <row r="17" spans="1:6" x14ac:dyDescent="0.25">
      <c r="A17">
        <v>5870533</v>
      </c>
      <c r="B17" t="s">
        <v>90</v>
      </c>
      <c r="C17" t="s">
        <v>70</v>
      </c>
      <c r="D17" t="s">
        <v>92</v>
      </c>
      <c r="E17" s="4">
        <v>71790</v>
      </c>
      <c r="F17" s="4">
        <v>71790</v>
      </c>
    </row>
    <row r="18" spans="1:6" x14ac:dyDescent="0.25">
      <c r="A18">
        <v>5845132</v>
      </c>
      <c r="B18" t="s">
        <v>16</v>
      </c>
      <c r="C18" t="s">
        <v>15</v>
      </c>
      <c r="D18" t="s">
        <v>21</v>
      </c>
      <c r="E18" s="4">
        <v>69968</v>
      </c>
      <c r="F18" s="4">
        <v>34984</v>
      </c>
    </row>
    <row r="19" spans="1:6" x14ac:dyDescent="0.25">
      <c r="A19">
        <v>5860311</v>
      </c>
      <c r="B19" t="s">
        <v>44</v>
      </c>
      <c r="C19" t="s">
        <v>43</v>
      </c>
      <c r="D19" t="s">
        <v>47</v>
      </c>
      <c r="E19" s="4">
        <v>46956</v>
      </c>
      <c r="F19" s="4">
        <v>4695.6000000000004</v>
      </c>
    </row>
    <row r="20" spans="1:6" x14ac:dyDescent="0.25">
      <c r="A20">
        <v>5851151</v>
      </c>
      <c r="B20" t="s">
        <v>50</v>
      </c>
      <c r="C20" t="s">
        <v>49</v>
      </c>
      <c r="D20" t="s">
        <v>53</v>
      </c>
      <c r="E20" s="4">
        <v>34650</v>
      </c>
      <c r="F20" s="4">
        <v>17325</v>
      </c>
    </row>
    <row r="21" spans="1:6" x14ac:dyDescent="0.25">
      <c r="A21">
        <v>5920151</v>
      </c>
      <c r="B21" t="s">
        <v>81</v>
      </c>
      <c r="C21" t="s">
        <v>42</v>
      </c>
      <c r="D21" s="17" t="s">
        <v>82</v>
      </c>
      <c r="E21" s="4">
        <v>34104</v>
      </c>
      <c r="F21" s="4">
        <v>3410.4000000000005</v>
      </c>
    </row>
    <row r="22" spans="1:6" x14ac:dyDescent="0.25">
      <c r="A22">
        <v>7313415</v>
      </c>
      <c r="B22" t="s">
        <v>50</v>
      </c>
      <c r="C22" t="s">
        <v>59</v>
      </c>
      <c r="D22" t="s">
        <v>58</v>
      </c>
      <c r="E22" s="4">
        <v>32550</v>
      </c>
      <c r="F22" s="4">
        <v>16275</v>
      </c>
    </row>
    <row r="23" spans="1:6" x14ac:dyDescent="0.25">
      <c r="A23">
        <v>6068631</v>
      </c>
      <c r="B23" t="s">
        <v>88</v>
      </c>
      <c r="C23" t="s">
        <v>48</v>
      </c>
      <c r="D23" s="17" t="s">
        <v>82</v>
      </c>
      <c r="E23" s="4">
        <v>29088</v>
      </c>
      <c r="F23" s="4">
        <v>8726.4</v>
      </c>
    </row>
    <row r="24" spans="1:6" x14ac:dyDescent="0.25">
      <c r="A24">
        <v>5905313</v>
      </c>
      <c r="B24" t="s">
        <v>96</v>
      </c>
      <c r="C24" t="s">
        <v>75</v>
      </c>
      <c r="D24" t="s">
        <v>98</v>
      </c>
      <c r="E24" s="4">
        <v>24129</v>
      </c>
      <c r="F24" s="4">
        <v>24129</v>
      </c>
    </row>
    <row r="25" spans="1:6" x14ac:dyDescent="0.25">
      <c r="A25">
        <v>6128591</v>
      </c>
      <c r="B25" t="s">
        <v>81</v>
      </c>
      <c r="C25" t="s">
        <v>42</v>
      </c>
      <c r="D25" s="17" t="s">
        <v>82</v>
      </c>
      <c r="E25" s="4">
        <v>20424</v>
      </c>
      <c r="F25" s="4">
        <v>2042.4</v>
      </c>
    </row>
    <row r="26" spans="1:6" x14ac:dyDescent="0.25">
      <c r="A26">
        <v>5969435</v>
      </c>
      <c r="B26" t="s">
        <v>66</v>
      </c>
      <c r="C26" t="s">
        <v>62</v>
      </c>
      <c r="D26" t="s">
        <v>67</v>
      </c>
      <c r="E26" s="4">
        <v>14058</v>
      </c>
      <c r="F26" s="4">
        <v>14058</v>
      </c>
    </row>
    <row r="27" spans="1:6" x14ac:dyDescent="0.25">
      <c r="A27">
        <v>6036471</v>
      </c>
      <c r="B27" t="s">
        <v>60</v>
      </c>
      <c r="C27" t="s">
        <v>40</v>
      </c>
      <c r="D27" s="17" t="s">
        <v>61</v>
      </c>
      <c r="E27" s="4">
        <v>6912</v>
      </c>
      <c r="F27" s="4">
        <v>691.2</v>
      </c>
    </row>
    <row r="28" spans="1:6" x14ac:dyDescent="0.25">
      <c r="A28">
        <v>5872530</v>
      </c>
      <c r="B28" t="s">
        <v>37</v>
      </c>
      <c r="C28" t="s">
        <v>36</v>
      </c>
      <c r="D28" t="s">
        <v>39</v>
      </c>
      <c r="E28" s="4">
        <v>5424</v>
      </c>
      <c r="F28" s="4">
        <v>5424</v>
      </c>
    </row>
    <row r="29" spans="1:6" x14ac:dyDescent="0.25">
      <c r="A29">
        <v>5870692</v>
      </c>
      <c r="B29" t="s">
        <v>93</v>
      </c>
      <c r="C29" t="s">
        <v>74</v>
      </c>
      <c r="D29" t="s">
        <v>95</v>
      </c>
      <c r="E29" s="4">
        <v>2844</v>
      </c>
      <c r="F29" s="4">
        <v>2844</v>
      </c>
    </row>
    <row r="30" spans="1:6" x14ac:dyDescent="0.25">
      <c r="A30">
        <v>3549130</v>
      </c>
      <c r="B30" t="s">
        <v>80</v>
      </c>
      <c r="C30" t="s">
        <v>64</v>
      </c>
      <c r="D30" t="s">
        <v>39</v>
      </c>
      <c r="E30" s="4">
        <v>768</v>
      </c>
      <c r="F30" s="4">
        <v>384</v>
      </c>
    </row>
    <row r="31" spans="1:6" x14ac:dyDescent="0.25">
      <c r="A31">
        <v>7313494</v>
      </c>
      <c r="B31" t="s">
        <v>99</v>
      </c>
      <c r="C31" t="s">
        <v>76</v>
      </c>
      <c r="D31" t="s">
        <v>21</v>
      </c>
      <c r="E31" s="4">
        <v>120</v>
      </c>
      <c r="F31" s="4">
        <v>60</v>
      </c>
    </row>
    <row r="32" spans="1:6" x14ac:dyDescent="0.25">
      <c r="A32">
        <v>4172572</v>
      </c>
      <c r="B32" t="s">
        <v>77</v>
      </c>
      <c r="C32" t="s">
        <v>63</v>
      </c>
      <c r="D32" t="s">
        <v>78</v>
      </c>
      <c r="E32" s="4">
        <v>12</v>
      </c>
      <c r="F32" s="4">
        <v>6</v>
      </c>
    </row>
    <row r="33" spans="1:6" x14ac:dyDescent="0.25">
      <c r="A33">
        <v>7315034</v>
      </c>
      <c r="B33" t="s">
        <v>96</v>
      </c>
      <c r="C33" t="s">
        <v>75</v>
      </c>
      <c r="D33" t="s">
        <v>98</v>
      </c>
      <c r="E33" s="4">
        <v>9</v>
      </c>
      <c r="F33" s="4">
        <v>9</v>
      </c>
    </row>
    <row r="34" spans="1:6" x14ac:dyDescent="0.25">
      <c r="A34" t="s">
        <v>79</v>
      </c>
      <c r="E34" s="4">
        <v>2942977</v>
      </c>
      <c r="F34" s="4">
        <v>768148.10000000009</v>
      </c>
    </row>
  </sheetData>
  <conditionalFormatting sqref="B1:B1048576">
    <cfRule type="duplicateValues" dxfId="19" priority="1"/>
  </conditionalFormatting>
  <pageMargins left="0.7" right="0.7" top="0.75" bottom="0.75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topLeftCell="J1" workbookViewId="0">
      <selection activeCell="T7" sqref="T7"/>
    </sheetView>
  </sheetViews>
  <sheetFormatPr defaultColWidth="11.42578125" defaultRowHeight="15" x14ac:dyDescent="0.25"/>
  <cols>
    <col min="1" max="1" width="11.42578125" style="10"/>
    <col min="2" max="2" width="55.28515625" style="10" bestFit="1" customWidth="1"/>
    <col min="3" max="3" width="14" style="10" bestFit="1" customWidth="1"/>
    <col min="4" max="8" width="11.42578125" style="10"/>
    <col min="9" max="9" width="26.42578125" style="10" bestFit="1" customWidth="1"/>
    <col min="10" max="10" width="11.42578125" style="10"/>
    <col min="11" max="11" width="15.85546875" style="10" customWidth="1"/>
    <col min="12" max="12" width="11.42578125" style="10"/>
    <col min="13" max="13" width="13" style="10" bestFit="1" customWidth="1"/>
    <col min="14" max="14" width="11.42578125" style="14"/>
    <col min="15" max="15" width="11.42578125" style="10"/>
    <col min="18" max="18" width="57.85546875" bestFit="1" customWidth="1"/>
    <col min="19" max="19" width="37.42578125" bestFit="1" customWidth="1"/>
    <col min="20" max="20" width="17.28515625" customWidth="1"/>
  </cols>
  <sheetData>
    <row r="1" spans="1:20" x14ac:dyDescent="0.25">
      <c r="M1" s="11">
        <f>SUM(M3:M61)</f>
        <v>7424471.5399999982</v>
      </c>
      <c r="N1" s="12">
        <f>SUM(N3:N61)</f>
        <v>2942977</v>
      </c>
      <c r="O1" s="12">
        <f>SUM(O3:O61)</f>
        <v>768148.09999999974</v>
      </c>
    </row>
    <row r="2" spans="1:20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2" t="s">
        <v>12</v>
      </c>
      <c r="N2" s="3" t="s">
        <v>13</v>
      </c>
      <c r="O2" s="2" t="s">
        <v>14</v>
      </c>
    </row>
    <row r="3" spans="1:20" x14ac:dyDescent="0.25">
      <c r="A3" s="10">
        <v>5845132</v>
      </c>
      <c r="B3" s="10" t="s">
        <v>15</v>
      </c>
      <c r="C3" s="10" t="s">
        <v>16</v>
      </c>
      <c r="D3" s="10" t="s">
        <v>17</v>
      </c>
      <c r="E3" s="10" t="s">
        <v>18</v>
      </c>
      <c r="F3" s="10">
        <v>31508</v>
      </c>
      <c r="G3" s="10" t="s">
        <v>19</v>
      </c>
      <c r="H3" s="10" t="s">
        <v>20</v>
      </c>
      <c r="I3" s="10" t="s">
        <v>21</v>
      </c>
      <c r="J3" s="10">
        <v>8</v>
      </c>
      <c r="K3" s="10" t="s">
        <v>22</v>
      </c>
      <c r="L3" s="10" t="s">
        <v>23</v>
      </c>
      <c r="M3" s="13">
        <v>107488</v>
      </c>
      <c r="N3" s="14">
        <v>26872</v>
      </c>
      <c r="O3" s="14">
        <v>13436</v>
      </c>
    </row>
    <row r="4" spans="1:20" x14ac:dyDescent="0.25">
      <c r="A4" s="10">
        <v>5845132</v>
      </c>
      <c r="B4" s="10" t="s">
        <v>15</v>
      </c>
      <c r="C4" s="10" t="s">
        <v>16</v>
      </c>
      <c r="D4" s="10" t="s">
        <v>17</v>
      </c>
      <c r="E4" s="10" t="s">
        <v>18</v>
      </c>
      <c r="F4" s="10">
        <v>31508</v>
      </c>
      <c r="G4" s="10" t="s">
        <v>19</v>
      </c>
      <c r="H4" s="10" t="s">
        <v>20</v>
      </c>
      <c r="I4" s="10" t="s">
        <v>21</v>
      </c>
      <c r="J4" s="10">
        <v>8</v>
      </c>
      <c r="K4" s="10" t="s">
        <v>24</v>
      </c>
      <c r="L4" s="10" t="s">
        <v>23</v>
      </c>
      <c r="M4" s="13">
        <v>78432</v>
      </c>
      <c r="N4" s="14">
        <v>19608</v>
      </c>
      <c r="O4" s="14">
        <v>9804</v>
      </c>
      <c r="R4" s="7" t="s">
        <v>25</v>
      </c>
      <c r="S4" s="7" t="s">
        <v>26</v>
      </c>
      <c r="T4" s="7" t="s">
        <v>27</v>
      </c>
    </row>
    <row r="5" spans="1:20" x14ac:dyDescent="0.25">
      <c r="A5" s="10">
        <v>5845132</v>
      </c>
      <c r="B5" s="10" t="s">
        <v>15</v>
      </c>
      <c r="C5" s="10" t="s">
        <v>16</v>
      </c>
      <c r="D5" s="10" t="s">
        <v>17</v>
      </c>
      <c r="E5" s="10" t="s">
        <v>18</v>
      </c>
      <c r="F5" s="10">
        <v>31508</v>
      </c>
      <c r="G5" s="10" t="s">
        <v>19</v>
      </c>
      <c r="H5" s="10" t="s">
        <v>20</v>
      </c>
      <c r="I5" s="10" t="s">
        <v>21</v>
      </c>
      <c r="J5" s="10">
        <v>8</v>
      </c>
      <c r="K5" s="10" t="s">
        <v>28</v>
      </c>
      <c r="L5" s="10" t="s">
        <v>23</v>
      </c>
      <c r="M5" s="15">
        <v>93952</v>
      </c>
      <c r="N5" s="14">
        <v>23488</v>
      </c>
      <c r="O5" s="14">
        <v>11744</v>
      </c>
      <c r="R5" s="8" t="s">
        <v>29</v>
      </c>
      <c r="S5" s="9">
        <v>2276240.9999999995</v>
      </c>
      <c r="T5" s="9">
        <v>195481.8</v>
      </c>
    </row>
    <row r="6" spans="1:20" x14ac:dyDescent="0.25">
      <c r="A6" s="10">
        <v>5974591</v>
      </c>
      <c r="B6" s="10" t="s">
        <v>30</v>
      </c>
      <c r="C6" s="10" t="s">
        <v>31</v>
      </c>
      <c r="D6" s="10" t="s">
        <v>32</v>
      </c>
      <c r="E6" s="10" t="s">
        <v>33</v>
      </c>
      <c r="F6" s="10">
        <v>31453</v>
      </c>
      <c r="G6" s="10" t="s">
        <v>34</v>
      </c>
      <c r="H6" s="10" t="s">
        <v>20</v>
      </c>
      <c r="I6" s="10" t="s">
        <v>34</v>
      </c>
      <c r="J6" s="10">
        <v>20</v>
      </c>
      <c r="K6" s="10" t="s">
        <v>35</v>
      </c>
      <c r="L6" s="10" t="s">
        <v>29</v>
      </c>
      <c r="M6" s="13">
        <v>199340.4</v>
      </c>
      <c r="N6" s="14">
        <v>74940</v>
      </c>
      <c r="O6" s="14">
        <v>22482</v>
      </c>
      <c r="R6" s="6" t="s">
        <v>30</v>
      </c>
      <c r="S6" s="4">
        <v>199340.4</v>
      </c>
      <c r="T6" s="4">
        <v>22482</v>
      </c>
    </row>
    <row r="7" spans="1:20" x14ac:dyDescent="0.25">
      <c r="A7" s="10">
        <v>5872530</v>
      </c>
      <c r="B7" s="10" t="s">
        <v>36</v>
      </c>
      <c r="C7" s="10" t="s">
        <v>37</v>
      </c>
      <c r="D7" s="10" t="s">
        <v>17</v>
      </c>
      <c r="E7" s="10" t="s">
        <v>18</v>
      </c>
      <c r="F7" s="10">
        <v>28304</v>
      </c>
      <c r="G7" s="10" t="s">
        <v>38</v>
      </c>
      <c r="H7" s="10" t="s">
        <v>20</v>
      </c>
      <c r="I7" s="10" t="s">
        <v>39</v>
      </c>
      <c r="J7" s="10">
        <v>12</v>
      </c>
      <c r="K7" s="10" t="s">
        <v>22</v>
      </c>
      <c r="L7" s="10" t="s">
        <v>23</v>
      </c>
      <c r="M7" s="13">
        <v>24581.759999999998</v>
      </c>
      <c r="N7" s="14">
        <v>2604</v>
      </c>
      <c r="O7" s="14">
        <v>2604</v>
      </c>
      <c r="R7" s="6" t="s">
        <v>40</v>
      </c>
      <c r="S7" s="4">
        <v>227167.2</v>
      </c>
      <c r="T7" s="4">
        <v>11649.6</v>
      </c>
    </row>
    <row r="8" spans="1:20" x14ac:dyDescent="0.25">
      <c r="A8" s="10">
        <v>5872530</v>
      </c>
      <c r="B8" s="10" t="s">
        <v>36</v>
      </c>
      <c r="C8" s="10" t="s">
        <v>37</v>
      </c>
      <c r="D8" s="10" t="s">
        <v>17</v>
      </c>
      <c r="E8" s="10" t="s">
        <v>18</v>
      </c>
      <c r="F8" s="10">
        <v>28304</v>
      </c>
      <c r="G8" s="10" t="s">
        <v>38</v>
      </c>
      <c r="H8" s="10" t="s">
        <v>20</v>
      </c>
      <c r="I8" s="10" t="s">
        <v>39</v>
      </c>
      <c r="J8" s="10">
        <v>12</v>
      </c>
      <c r="K8" s="10" t="s">
        <v>24</v>
      </c>
      <c r="L8" s="10" t="s">
        <v>23</v>
      </c>
      <c r="M8" s="13">
        <v>12913.92</v>
      </c>
      <c r="N8" s="14">
        <v>1368</v>
      </c>
      <c r="O8" s="14">
        <v>1368</v>
      </c>
      <c r="R8" s="6" t="s">
        <v>41</v>
      </c>
      <c r="S8" s="4">
        <v>278652.83999999997</v>
      </c>
      <c r="T8" s="4">
        <v>20511</v>
      </c>
    </row>
    <row r="9" spans="1:20" x14ac:dyDescent="0.25">
      <c r="A9" s="10">
        <v>5872530</v>
      </c>
      <c r="B9" s="10" t="s">
        <v>36</v>
      </c>
      <c r="C9" s="10" t="s">
        <v>37</v>
      </c>
      <c r="D9" s="10" t="s">
        <v>17</v>
      </c>
      <c r="E9" s="10" t="s">
        <v>18</v>
      </c>
      <c r="F9" s="10">
        <v>28304</v>
      </c>
      <c r="G9" s="10" t="s">
        <v>38</v>
      </c>
      <c r="H9" s="10" t="s">
        <v>20</v>
      </c>
      <c r="I9" s="10" t="s">
        <v>39</v>
      </c>
      <c r="J9" s="10">
        <v>12</v>
      </c>
      <c r="K9" s="10" t="s">
        <v>28</v>
      </c>
      <c r="L9" s="10" t="s">
        <v>23</v>
      </c>
      <c r="M9" s="13">
        <v>13706.88</v>
      </c>
      <c r="N9" s="14">
        <v>1452</v>
      </c>
      <c r="O9" s="14">
        <v>1452</v>
      </c>
      <c r="R9" s="6" t="s">
        <v>42</v>
      </c>
      <c r="S9" s="4">
        <v>67069.440000000002</v>
      </c>
      <c r="T9" s="4">
        <v>5452.8000000000011</v>
      </c>
    </row>
    <row r="10" spans="1:20" x14ac:dyDescent="0.25">
      <c r="A10" s="10">
        <v>5860311</v>
      </c>
      <c r="B10" s="10" t="s">
        <v>43</v>
      </c>
      <c r="C10" s="10" t="s">
        <v>44</v>
      </c>
      <c r="D10" s="10" t="s">
        <v>17</v>
      </c>
      <c r="E10" s="10" t="s">
        <v>18</v>
      </c>
      <c r="F10" s="10">
        <v>1432</v>
      </c>
      <c r="G10" s="10" t="s">
        <v>45</v>
      </c>
      <c r="H10" s="10" t="s">
        <v>46</v>
      </c>
      <c r="I10" s="10" t="s">
        <v>47</v>
      </c>
      <c r="J10" s="10">
        <v>6</v>
      </c>
      <c r="K10" s="10" t="s">
        <v>22</v>
      </c>
      <c r="L10" s="10" t="s">
        <v>23</v>
      </c>
      <c r="M10" s="13">
        <v>469.56</v>
      </c>
      <c r="N10" s="14">
        <v>46956</v>
      </c>
      <c r="O10" s="14">
        <v>4695.6000000000004</v>
      </c>
      <c r="R10" s="6" t="s">
        <v>48</v>
      </c>
      <c r="S10" s="4">
        <v>230193.59999999998</v>
      </c>
      <c r="T10" s="4">
        <v>31824</v>
      </c>
    </row>
    <row r="11" spans="1:20" x14ac:dyDescent="0.25">
      <c r="A11" s="10">
        <v>5851151</v>
      </c>
      <c r="B11" s="10" t="s">
        <v>49</v>
      </c>
      <c r="C11" s="10" t="s">
        <v>50</v>
      </c>
      <c r="D11" s="10" t="s">
        <v>17</v>
      </c>
      <c r="E11" s="10" t="s">
        <v>18</v>
      </c>
      <c r="F11" s="10">
        <v>26771</v>
      </c>
      <c r="G11" s="10" t="s">
        <v>51</v>
      </c>
      <c r="H11" s="10" t="s">
        <v>52</v>
      </c>
      <c r="I11" s="10" t="s">
        <v>53</v>
      </c>
      <c r="J11" s="10">
        <v>15</v>
      </c>
      <c r="K11" s="10" t="s">
        <v>22</v>
      </c>
      <c r="L11" s="10" t="s">
        <v>23</v>
      </c>
      <c r="M11" s="13">
        <v>138600</v>
      </c>
      <c r="N11" s="14">
        <v>34650</v>
      </c>
      <c r="O11" s="14">
        <v>17325</v>
      </c>
      <c r="R11" s="6" t="s">
        <v>54</v>
      </c>
      <c r="S11" s="4">
        <v>1273817.5199999998</v>
      </c>
      <c r="T11" s="4">
        <v>103562.40000000001</v>
      </c>
    </row>
    <row r="12" spans="1:20" x14ac:dyDescent="0.25">
      <c r="A12" s="10">
        <v>5935232</v>
      </c>
      <c r="B12" s="10" t="s">
        <v>55</v>
      </c>
      <c r="C12" s="10" t="s">
        <v>56</v>
      </c>
      <c r="D12" s="10" t="s">
        <v>17</v>
      </c>
      <c r="E12" s="10" t="s">
        <v>18</v>
      </c>
      <c r="F12" s="10">
        <v>26771</v>
      </c>
      <c r="G12" s="10" t="s">
        <v>51</v>
      </c>
      <c r="H12" s="10" t="s">
        <v>57</v>
      </c>
      <c r="I12" s="10" t="s">
        <v>58</v>
      </c>
      <c r="J12" s="10">
        <v>12</v>
      </c>
      <c r="K12" s="10" t="s">
        <v>22</v>
      </c>
      <c r="L12" s="10" t="s">
        <v>23</v>
      </c>
      <c r="M12" s="13">
        <v>240864</v>
      </c>
      <c r="N12" s="14">
        <v>60216</v>
      </c>
      <c r="O12" s="14">
        <v>30108</v>
      </c>
      <c r="R12" s="8" t="s">
        <v>23</v>
      </c>
      <c r="S12" s="9">
        <v>5148230.540000001</v>
      </c>
      <c r="T12" s="9">
        <v>572666.29999999993</v>
      </c>
    </row>
    <row r="13" spans="1:20" x14ac:dyDescent="0.25">
      <c r="A13" s="10">
        <v>5935232</v>
      </c>
      <c r="B13" s="10" t="s">
        <v>55</v>
      </c>
      <c r="C13" s="10" t="s">
        <v>56</v>
      </c>
      <c r="D13" s="10" t="s">
        <v>17</v>
      </c>
      <c r="E13" s="10" t="s">
        <v>18</v>
      </c>
      <c r="F13" s="10">
        <v>26771</v>
      </c>
      <c r="G13" s="10" t="s">
        <v>51</v>
      </c>
      <c r="H13" s="10" t="s">
        <v>57</v>
      </c>
      <c r="I13" s="10" t="s">
        <v>58</v>
      </c>
      <c r="J13" s="10">
        <v>12</v>
      </c>
      <c r="K13" s="10" t="s">
        <v>24</v>
      </c>
      <c r="L13" s="10" t="s">
        <v>23</v>
      </c>
      <c r="M13" s="13">
        <v>240</v>
      </c>
      <c r="N13" s="14">
        <v>60</v>
      </c>
      <c r="O13" s="14">
        <v>30</v>
      </c>
      <c r="R13" s="6" t="s">
        <v>15</v>
      </c>
      <c r="S13" s="4">
        <v>279872</v>
      </c>
      <c r="T13" s="4">
        <v>34984</v>
      </c>
    </row>
    <row r="14" spans="1:20" x14ac:dyDescent="0.25">
      <c r="A14" s="10">
        <v>5935232</v>
      </c>
      <c r="B14" s="10" t="s">
        <v>55</v>
      </c>
      <c r="C14" s="10" t="s">
        <v>56</v>
      </c>
      <c r="D14" s="10" t="s">
        <v>17</v>
      </c>
      <c r="E14" s="10" t="s">
        <v>18</v>
      </c>
      <c r="F14" s="10">
        <v>26771</v>
      </c>
      <c r="G14" s="10" t="s">
        <v>51</v>
      </c>
      <c r="H14" s="10" t="s">
        <v>57</v>
      </c>
      <c r="I14" s="10" t="s">
        <v>58</v>
      </c>
      <c r="J14" s="10">
        <v>12</v>
      </c>
      <c r="K14" s="10" t="s">
        <v>28</v>
      </c>
      <c r="L14" s="10" t="s">
        <v>23</v>
      </c>
      <c r="M14" s="13">
        <v>120000</v>
      </c>
      <c r="N14" s="14">
        <v>30000</v>
      </c>
      <c r="O14" s="14">
        <v>15000</v>
      </c>
      <c r="R14" s="6" t="s">
        <v>36</v>
      </c>
      <c r="S14" s="4">
        <v>51202.559999999998</v>
      </c>
      <c r="T14" s="4">
        <v>5424</v>
      </c>
    </row>
    <row r="15" spans="1:20" x14ac:dyDescent="0.25">
      <c r="A15" s="10">
        <v>5864031</v>
      </c>
      <c r="B15" s="10" t="s">
        <v>59</v>
      </c>
      <c r="C15" s="10" t="s">
        <v>50</v>
      </c>
      <c r="D15" s="10" t="s">
        <v>17</v>
      </c>
      <c r="E15" s="10" t="s">
        <v>18</v>
      </c>
      <c r="F15" s="10">
        <v>26771</v>
      </c>
      <c r="G15" s="10" t="s">
        <v>51</v>
      </c>
      <c r="H15" s="10" t="s">
        <v>57</v>
      </c>
      <c r="I15" s="10" t="s">
        <v>58</v>
      </c>
      <c r="J15" s="10">
        <v>15</v>
      </c>
      <c r="K15" s="10" t="s">
        <v>22</v>
      </c>
      <c r="L15" s="10" t="s">
        <v>23</v>
      </c>
      <c r="M15" s="13">
        <v>575160</v>
      </c>
      <c r="N15" s="14">
        <v>143790</v>
      </c>
      <c r="O15" s="14">
        <v>71895</v>
      </c>
      <c r="R15" s="6" t="s">
        <v>43</v>
      </c>
      <c r="S15" s="4">
        <v>469.56</v>
      </c>
      <c r="T15" s="4">
        <v>4695.6000000000004</v>
      </c>
    </row>
    <row r="16" spans="1:20" x14ac:dyDescent="0.25">
      <c r="A16" s="10">
        <v>5864031</v>
      </c>
      <c r="B16" s="10" t="s">
        <v>59</v>
      </c>
      <c r="C16" s="10" t="s">
        <v>50</v>
      </c>
      <c r="D16" s="10" t="s">
        <v>17</v>
      </c>
      <c r="E16" s="10" t="s">
        <v>18</v>
      </c>
      <c r="F16" s="10">
        <v>26771</v>
      </c>
      <c r="G16" s="10" t="s">
        <v>51</v>
      </c>
      <c r="H16" s="10" t="s">
        <v>57</v>
      </c>
      <c r="I16" s="10" t="s">
        <v>58</v>
      </c>
      <c r="J16" s="10">
        <v>15</v>
      </c>
      <c r="K16" s="10" t="s">
        <v>24</v>
      </c>
      <c r="L16" s="10" t="s">
        <v>23</v>
      </c>
      <c r="M16" s="13">
        <v>227640</v>
      </c>
      <c r="N16" s="14">
        <v>56910</v>
      </c>
      <c r="O16" s="14">
        <v>28455</v>
      </c>
      <c r="R16" s="6" t="s">
        <v>49</v>
      </c>
      <c r="S16" s="4">
        <v>138600</v>
      </c>
      <c r="T16" s="4">
        <v>17325</v>
      </c>
    </row>
    <row r="17" spans="1:20" x14ac:dyDescent="0.25">
      <c r="A17" s="10">
        <v>5864031</v>
      </c>
      <c r="B17" s="10" t="s">
        <v>59</v>
      </c>
      <c r="C17" s="10" t="s">
        <v>50</v>
      </c>
      <c r="D17" s="10" t="s">
        <v>17</v>
      </c>
      <c r="E17" s="10" t="s">
        <v>18</v>
      </c>
      <c r="F17" s="10">
        <v>26771</v>
      </c>
      <c r="G17" s="10" t="s">
        <v>51</v>
      </c>
      <c r="H17" s="10" t="s">
        <v>57</v>
      </c>
      <c r="I17" s="10" t="s">
        <v>58</v>
      </c>
      <c r="J17" s="10">
        <v>15</v>
      </c>
      <c r="K17" s="10" t="s">
        <v>28</v>
      </c>
      <c r="L17" s="10" t="s">
        <v>23</v>
      </c>
      <c r="M17" s="13">
        <v>337252.5</v>
      </c>
      <c r="N17" s="14">
        <v>86475</v>
      </c>
      <c r="O17" s="14">
        <v>43237.5</v>
      </c>
      <c r="R17" s="6" t="s">
        <v>55</v>
      </c>
      <c r="S17" s="4">
        <v>361104</v>
      </c>
      <c r="T17" s="4">
        <v>45138</v>
      </c>
    </row>
    <row r="18" spans="1:20" x14ac:dyDescent="0.25">
      <c r="A18" s="10">
        <v>7313415</v>
      </c>
      <c r="B18" s="10" t="s">
        <v>59</v>
      </c>
      <c r="C18" s="10" t="s">
        <v>50</v>
      </c>
      <c r="D18" s="10" t="s">
        <v>17</v>
      </c>
      <c r="E18" s="10" t="s">
        <v>18</v>
      </c>
      <c r="F18" s="10">
        <v>26771</v>
      </c>
      <c r="G18" s="10" t="s">
        <v>51</v>
      </c>
      <c r="H18" s="10" t="s">
        <v>57</v>
      </c>
      <c r="I18" s="10" t="s">
        <v>58</v>
      </c>
      <c r="J18" s="10">
        <v>15</v>
      </c>
      <c r="K18" s="10" t="s">
        <v>24</v>
      </c>
      <c r="L18" s="10" t="s">
        <v>23</v>
      </c>
      <c r="M18" s="13">
        <v>130200</v>
      </c>
      <c r="N18" s="14">
        <v>32550</v>
      </c>
      <c r="O18" s="14">
        <v>16275</v>
      </c>
      <c r="R18" s="6" t="s">
        <v>59</v>
      </c>
      <c r="S18" s="4">
        <v>1270252.5</v>
      </c>
      <c r="T18" s="4">
        <v>159862.5</v>
      </c>
    </row>
    <row r="19" spans="1:20" x14ac:dyDescent="0.25">
      <c r="A19" s="10">
        <v>5987471</v>
      </c>
      <c r="B19" s="10" t="s">
        <v>40</v>
      </c>
      <c r="C19" s="10" t="s">
        <v>60</v>
      </c>
      <c r="D19" s="10" t="s">
        <v>32</v>
      </c>
      <c r="E19" s="10" t="s">
        <v>33</v>
      </c>
      <c r="F19" s="10">
        <v>31643</v>
      </c>
      <c r="G19" s="10" t="s">
        <v>61</v>
      </c>
      <c r="H19" s="10" t="s">
        <v>20</v>
      </c>
      <c r="I19" s="10" t="s">
        <v>61</v>
      </c>
      <c r="J19" s="10">
        <v>72</v>
      </c>
      <c r="K19" s="10" t="s">
        <v>35</v>
      </c>
      <c r="L19" s="10" t="s">
        <v>29</v>
      </c>
      <c r="M19" s="13">
        <v>149526</v>
      </c>
      <c r="N19" s="14">
        <v>76680</v>
      </c>
      <c r="O19" s="14">
        <v>7668</v>
      </c>
      <c r="R19" s="6" t="s">
        <v>62</v>
      </c>
      <c r="S19" s="4">
        <v>115601.4</v>
      </c>
      <c r="T19" s="4">
        <v>14058</v>
      </c>
    </row>
    <row r="20" spans="1:20" x14ac:dyDescent="0.25">
      <c r="A20" s="10">
        <v>5987471</v>
      </c>
      <c r="B20" s="10" t="s">
        <v>40</v>
      </c>
      <c r="C20" s="10" t="s">
        <v>60</v>
      </c>
      <c r="D20" s="10" t="s">
        <v>32</v>
      </c>
      <c r="E20" s="10" t="s">
        <v>33</v>
      </c>
      <c r="F20" s="10">
        <v>31643</v>
      </c>
      <c r="G20" s="10" t="s">
        <v>61</v>
      </c>
      <c r="H20" s="10" t="s">
        <v>20</v>
      </c>
      <c r="I20" s="10" t="s">
        <v>61</v>
      </c>
      <c r="J20" s="10">
        <v>72</v>
      </c>
      <c r="K20" s="10" t="s">
        <v>24</v>
      </c>
      <c r="L20" s="10" t="s">
        <v>29</v>
      </c>
      <c r="M20" s="13">
        <v>46893.599999999999</v>
      </c>
      <c r="N20" s="14">
        <v>24048</v>
      </c>
      <c r="O20" s="14">
        <v>2404.8000000000002</v>
      </c>
      <c r="R20" s="6" t="s">
        <v>63</v>
      </c>
      <c r="S20" s="4">
        <v>36.119999999999997</v>
      </c>
      <c r="T20" s="4">
        <v>6</v>
      </c>
    </row>
    <row r="21" spans="1:20" x14ac:dyDescent="0.25">
      <c r="A21" s="10">
        <v>5987471</v>
      </c>
      <c r="B21" s="10" t="s">
        <v>40</v>
      </c>
      <c r="C21" s="10" t="s">
        <v>60</v>
      </c>
      <c r="D21" s="10" t="s">
        <v>32</v>
      </c>
      <c r="E21" s="10" t="s">
        <v>33</v>
      </c>
      <c r="F21" s="10">
        <v>31643</v>
      </c>
      <c r="G21" s="10" t="s">
        <v>61</v>
      </c>
      <c r="H21" s="10" t="s">
        <v>20</v>
      </c>
      <c r="I21" s="10" t="s">
        <v>61</v>
      </c>
      <c r="J21" s="10">
        <v>72</v>
      </c>
      <c r="K21" s="10" t="s">
        <v>28</v>
      </c>
      <c r="L21" s="10" t="s">
        <v>29</v>
      </c>
      <c r="M21" s="13">
        <v>17269.2</v>
      </c>
      <c r="N21" s="14">
        <v>8856</v>
      </c>
      <c r="O21" s="14">
        <v>885.6</v>
      </c>
      <c r="R21" s="6" t="s">
        <v>64</v>
      </c>
      <c r="S21" s="4">
        <v>2304</v>
      </c>
      <c r="T21" s="4">
        <v>384</v>
      </c>
    </row>
    <row r="22" spans="1:20" x14ac:dyDescent="0.25">
      <c r="A22" s="10">
        <v>6036471</v>
      </c>
      <c r="B22" s="10" t="s">
        <v>40</v>
      </c>
      <c r="C22" s="10" t="s">
        <v>60</v>
      </c>
      <c r="D22" s="10" t="s">
        <v>32</v>
      </c>
      <c r="E22" s="10" t="s">
        <v>33</v>
      </c>
      <c r="F22" s="10">
        <v>31643</v>
      </c>
      <c r="G22" s="10" t="s">
        <v>61</v>
      </c>
      <c r="H22" s="10" t="s">
        <v>20</v>
      </c>
      <c r="I22" s="10" t="s">
        <v>61</v>
      </c>
      <c r="J22" s="10">
        <v>72</v>
      </c>
      <c r="K22" s="10" t="s">
        <v>28</v>
      </c>
      <c r="L22" s="10" t="s">
        <v>29</v>
      </c>
      <c r="M22" s="13">
        <v>13478.4</v>
      </c>
      <c r="N22" s="14">
        <v>6912</v>
      </c>
      <c r="O22" s="14">
        <v>691.2</v>
      </c>
      <c r="R22" s="6" t="s">
        <v>65</v>
      </c>
      <c r="S22" s="4">
        <v>407913.6</v>
      </c>
      <c r="T22" s="4">
        <v>30144.799999999999</v>
      </c>
    </row>
    <row r="23" spans="1:20" x14ac:dyDescent="0.25">
      <c r="A23" s="10">
        <v>5969435</v>
      </c>
      <c r="B23" s="10" t="s">
        <v>62</v>
      </c>
      <c r="C23" s="10" t="s">
        <v>66</v>
      </c>
      <c r="D23" s="10" t="s">
        <v>17</v>
      </c>
      <c r="E23" s="10" t="s">
        <v>18</v>
      </c>
      <c r="F23" s="10">
        <v>31596</v>
      </c>
      <c r="G23" s="10" t="s">
        <v>67</v>
      </c>
      <c r="H23" s="10" t="s">
        <v>20</v>
      </c>
      <c r="I23" s="10" t="s">
        <v>67</v>
      </c>
      <c r="J23" s="10">
        <v>6</v>
      </c>
      <c r="K23" s="10" t="s">
        <v>22</v>
      </c>
      <c r="L23" s="10" t="s">
        <v>23</v>
      </c>
      <c r="M23" s="13">
        <v>64590.6</v>
      </c>
      <c r="N23" s="14">
        <v>7782</v>
      </c>
      <c r="O23" s="14">
        <v>7782</v>
      </c>
      <c r="R23" s="6" t="s">
        <v>68</v>
      </c>
      <c r="S23" s="4">
        <v>438754.56000000006</v>
      </c>
      <c r="T23" s="4">
        <v>31968</v>
      </c>
    </row>
    <row r="24" spans="1:20" x14ac:dyDescent="0.25">
      <c r="A24" s="10">
        <v>5969435</v>
      </c>
      <c r="B24" s="10" t="s">
        <v>62</v>
      </c>
      <c r="C24" s="10" t="s">
        <v>66</v>
      </c>
      <c r="D24" s="10" t="s">
        <v>17</v>
      </c>
      <c r="E24" s="10" t="s">
        <v>18</v>
      </c>
      <c r="F24" s="10">
        <v>31596</v>
      </c>
      <c r="G24" s="10" t="s">
        <v>67</v>
      </c>
      <c r="H24" s="10" t="s">
        <v>20</v>
      </c>
      <c r="I24" s="10" t="s">
        <v>67</v>
      </c>
      <c r="J24" s="10">
        <v>6</v>
      </c>
      <c r="K24" s="10" t="s">
        <v>24</v>
      </c>
      <c r="L24" s="10" t="s">
        <v>23</v>
      </c>
      <c r="M24" s="13">
        <v>22210.799999999999</v>
      </c>
      <c r="N24" s="14">
        <v>2676</v>
      </c>
      <c r="O24" s="14">
        <v>2676</v>
      </c>
      <c r="R24" s="6" t="s">
        <v>69</v>
      </c>
      <c r="S24" s="4">
        <v>671956.55999999994</v>
      </c>
      <c r="T24" s="4">
        <v>67874.399999999994</v>
      </c>
    </row>
    <row r="25" spans="1:20" x14ac:dyDescent="0.25">
      <c r="A25" s="10">
        <v>5969435</v>
      </c>
      <c r="B25" s="10" t="s">
        <v>62</v>
      </c>
      <c r="C25" s="10" t="s">
        <v>66</v>
      </c>
      <c r="D25" s="10" t="s">
        <v>17</v>
      </c>
      <c r="E25" s="10" t="s">
        <v>18</v>
      </c>
      <c r="F25" s="10">
        <v>31596</v>
      </c>
      <c r="G25" s="10" t="s">
        <v>67</v>
      </c>
      <c r="H25" s="10" t="s">
        <v>20</v>
      </c>
      <c r="I25" s="10" t="s">
        <v>67</v>
      </c>
      <c r="J25" s="10">
        <v>6</v>
      </c>
      <c r="K25" s="10" t="s">
        <v>28</v>
      </c>
      <c r="L25" s="10" t="s">
        <v>23</v>
      </c>
      <c r="M25" s="13">
        <v>28800</v>
      </c>
      <c r="N25" s="14">
        <v>3600</v>
      </c>
      <c r="O25" s="14">
        <v>3600</v>
      </c>
      <c r="R25" s="6" t="s">
        <v>70</v>
      </c>
      <c r="S25" s="4">
        <v>574320</v>
      </c>
      <c r="T25" s="4">
        <v>71790</v>
      </c>
    </row>
    <row r="26" spans="1:20" x14ac:dyDescent="0.25">
      <c r="A26" s="10">
        <v>6003833</v>
      </c>
      <c r="B26" s="10" t="s">
        <v>41</v>
      </c>
      <c r="C26" s="10" t="s">
        <v>71</v>
      </c>
      <c r="D26" s="10" t="s">
        <v>32</v>
      </c>
      <c r="E26" s="10" t="s">
        <v>33</v>
      </c>
      <c r="F26" s="10">
        <v>7321</v>
      </c>
      <c r="G26" s="10" t="s">
        <v>72</v>
      </c>
      <c r="H26" s="10" t="s">
        <v>20</v>
      </c>
      <c r="I26" s="10" t="s">
        <v>73</v>
      </c>
      <c r="J26" s="10">
        <v>12</v>
      </c>
      <c r="K26" s="10" t="s">
        <v>35</v>
      </c>
      <c r="L26" s="10" t="s">
        <v>29</v>
      </c>
      <c r="M26" s="13">
        <v>104333.75999999999</v>
      </c>
      <c r="N26" s="14">
        <v>102288</v>
      </c>
      <c r="O26" s="14">
        <v>7671.5999999999995</v>
      </c>
      <c r="R26" s="6" t="s">
        <v>74</v>
      </c>
      <c r="S26" s="4">
        <v>19538.28</v>
      </c>
      <c r="T26" s="4">
        <v>2844</v>
      </c>
    </row>
    <row r="27" spans="1:20" x14ac:dyDescent="0.25">
      <c r="A27" s="10">
        <v>6003833</v>
      </c>
      <c r="B27" s="10" t="s">
        <v>41</v>
      </c>
      <c r="C27" s="10" t="s">
        <v>71</v>
      </c>
      <c r="D27" s="10" t="s">
        <v>32</v>
      </c>
      <c r="E27" s="10" t="s">
        <v>33</v>
      </c>
      <c r="F27" s="10">
        <v>7321</v>
      </c>
      <c r="G27" s="10" t="s">
        <v>72</v>
      </c>
      <c r="H27" s="10" t="s">
        <v>20</v>
      </c>
      <c r="I27" s="10" t="s">
        <v>73</v>
      </c>
      <c r="J27" s="10">
        <v>12</v>
      </c>
      <c r="K27" s="10" t="s">
        <v>24</v>
      </c>
      <c r="L27" s="10" t="s">
        <v>29</v>
      </c>
      <c r="M27" s="13">
        <v>69941.64</v>
      </c>
      <c r="N27" s="14">
        <v>67848</v>
      </c>
      <c r="O27" s="14">
        <v>5088.5999999999995</v>
      </c>
      <c r="R27" s="6" t="s">
        <v>75</v>
      </c>
      <c r="S27" s="4">
        <v>193104</v>
      </c>
      <c r="T27" s="4">
        <v>24138</v>
      </c>
    </row>
    <row r="28" spans="1:20" x14ac:dyDescent="0.25">
      <c r="A28" s="10">
        <v>6003833</v>
      </c>
      <c r="B28" s="10" t="s">
        <v>41</v>
      </c>
      <c r="C28" s="10" t="s">
        <v>71</v>
      </c>
      <c r="D28" s="10" t="s">
        <v>32</v>
      </c>
      <c r="E28" s="10" t="s">
        <v>33</v>
      </c>
      <c r="F28" s="10">
        <v>7321</v>
      </c>
      <c r="G28" s="10" t="s">
        <v>72</v>
      </c>
      <c r="H28" s="10" t="s">
        <v>20</v>
      </c>
      <c r="I28" s="10" t="s">
        <v>73</v>
      </c>
      <c r="J28" s="10">
        <v>12</v>
      </c>
      <c r="K28" s="10" t="s">
        <v>28</v>
      </c>
      <c r="L28" s="10" t="s">
        <v>29</v>
      </c>
      <c r="M28" s="13">
        <v>104377.44</v>
      </c>
      <c r="N28" s="14">
        <v>103344</v>
      </c>
      <c r="O28" s="14">
        <v>7750.7999999999993</v>
      </c>
      <c r="R28" s="6" t="s">
        <v>76</v>
      </c>
      <c r="S28" s="4">
        <v>623201.40000000014</v>
      </c>
      <c r="T28" s="4">
        <v>62030</v>
      </c>
    </row>
    <row r="29" spans="1:20" x14ac:dyDescent="0.25">
      <c r="A29" s="10">
        <v>4172572</v>
      </c>
      <c r="B29" s="10" t="s">
        <v>63</v>
      </c>
      <c r="C29" s="10" t="s">
        <v>77</v>
      </c>
      <c r="D29" s="10" t="s">
        <v>17</v>
      </c>
      <c r="E29" s="10" t="s">
        <v>18</v>
      </c>
      <c r="F29" s="10">
        <v>31304</v>
      </c>
      <c r="G29" s="10" t="s">
        <v>78</v>
      </c>
      <c r="H29" s="10" t="s">
        <v>20</v>
      </c>
      <c r="I29" s="10" t="s">
        <v>78</v>
      </c>
      <c r="J29" s="10">
        <v>12</v>
      </c>
      <c r="K29" s="10" t="s">
        <v>28</v>
      </c>
      <c r="L29" s="10" t="s">
        <v>23</v>
      </c>
      <c r="M29" s="13">
        <v>36.119999999999997</v>
      </c>
      <c r="N29" s="14">
        <v>12</v>
      </c>
      <c r="O29" s="14">
        <v>6</v>
      </c>
      <c r="R29" s="5" t="s">
        <v>79</v>
      </c>
      <c r="S29" s="4">
        <v>7424471.5399999991</v>
      </c>
      <c r="T29" s="4">
        <v>768148.1</v>
      </c>
    </row>
    <row r="30" spans="1:20" x14ac:dyDescent="0.25">
      <c r="A30" s="10">
        <v>3549130</v>
      </c>
      <c r="B30" s="10" t="s">
        <v>64</v>
      </c>
      <c r="C30" s="10" t="s">
        <v>80</v>
      </c>
      <c r="D30" s="10" t="s">
        <v>17</v>
      </c>
      <c r="E30" s="10" t="s">
        <v>18</v>
      </c>
      <c r="F30" s="10">
        <v>28304</v>
      </c>
      <c r="G30" s="10" t="s">
        <v>38</v>
      </c>
      <c r="H30" s="10" t="s">
        <v>20</v>
      </c>
      <c r="I30" s="10" t="s">
        <v>39</v>
      </c>
      <c r="J30" s="10">
        <v>6</v>
      </c>
      <c r="K30" s="10" t="s">
        <v>22</v>
      </c>
      <c r="L30" s="10" t="s">
        <v>23</v>
      </c>
      <c r="M30" s="13">
        <v>2304</v>
      </c>
      <c r="N30" s="14">
        <v>768</v>
      </c>
      <c r="O30" s="14">
        <v>384</v>
      </c>
    </row>
    <row r="31" spans="1:20" x14ac:dyDescent="0.25">
      <c r="A31" s="10">
        <v>5920151</v>
      </c>
      <c r="B31" s="10" t="s">
        <v>42</v>
      </c>
      <c r="C31" s="10" t="s">
        <v>81</v>
      </c>
      <c r="D31" s="10" t="s">
        <v>32</v>
      </c>
      <c r="E31" s="10" t="s">
        <v>33</v>
      </c>
      <c r="F31" s="10">
        <v>25747</v>
      </c>
      <c r="G31" s="10" t="s">
        <v>82</v>
      </c>
      <c r="H31" s="10" t="s">
        <v>20</v>
      </c>
      <c r="I31" s="10" t="s">
        <v>82</v>
      </c>
      <c r="J31" s="10">
        <v>24</v>
      </c>
      <c r="K31" s="10" t="s">
        <v>24</v>
      </c>
      <c r="L31" s="10" t="s">
        <v>29</v>
      </c>
      <c r="M31" s="13">
        <v>36398.160000000003</v>
      </c>
      <c r="N31" s="14">
        <v>29592</v>
      </c>
      <c r="O31" s="14">
        <v>2959.2000000000003</v>
      </c>
    </row>
    <row r="32" spans="1:20" x14ac:dyDescent="0.25">
      <c r="A32" s="10">
        <v>5920151</v>
      </c>
      <c r="B32" s="10" t="s">
        <v>42</v>
      </c>
      <c r="C32" s="10" t="s">
        <v>81</v>
      </c>
      <c r="D32" s="10" t="s">
        <v>32</v>
      </c>
      <c r="E32" s="10" t="s">
        <v>33</v>
      </c>
      <c r="F32" s="10">
        <v>25747</v>
      </c>
      <c r="G32" s="10" t="s">
        <v>82</v>
      </c>
      <c r="H32" s="10" t="s">
        <v>20</v>
      </c>
      <c r="I32" s="10" t="s">
        <v>82</v>
      </c>
      <c r="J32" s="10">
        <v>24</v>
      </c>
      <c r="K32" s="10" t="s">
        <v>28</v>
      </c>
      <c r="L32" s="10" t="s">
        <v>29</v>
      </c>
      <c r="M32" s="13">
        <v>5549.76</v>
      </c>
      <c r="N32" s="14">
        <v>4512</v>
      </c>
      <c r="O32" s="14">
        <v>451.20000000000005</v>
      </c>
    </row>
    <row r="33" spans="1:15" x14ac:dyDescent="0.25">
      <c r="A33" s="10">
        <v>6128591</v>
      </c>
      <c r="B33" s="10" t="s">
        <v>42</v>
      </c>
      <c r="C33" s="10" t="s">
        <v>81</v>
      </c>
      <c r="D33" s="10" t="s">
        <v>32</v>
      </c>
      <c r="E33" s="10" t="s">
        <v>33</v>
      </c>
      <c r="F33" s="10">
        <v>25747</v>
      </c>
      <c r="G33" s="10" t="s">
        <v>82</v>
      </c>
      <c r="H33" s="10" t="s">
        <v>20</v>
      </c>
      <c r="I33" s="10" t="s">
        <v>82</v>
      </c>
      <c r="J33" s="10">
        <v>24</v>
      </c>
      <c r="K33" s="10" t="s">
        <v>28</v>
      </c>
      <c r="L33" s="10" t="s">
        <v>29</v>
      </c>
      <c r="M33" s="13">
        <v>25121.52</v>
      </c>
      <c r="N33" s="14">
        <v>20424</v>
      </c>
      <c r="O33" s="14">
        <v>2042.4</v>
      </c>
    </row>
    <row r="34" spans="1:15" x14ac:dyDescent="0.25">
      <c r="A34" s="10">
        <v>5970731</v>
      </c>
      <c r="B34" s="10" t="s">
        <v>65</v>
      </c>
      <c r="C34" s="10" t="s">
        <v>83</v>
      </c>
      <c r="D34" s="10" t="s">
        <v>17</v>
      </c>
      <c r="E34" s="10" t="s">
        <v>18</v>
      </c>
      <c r="F34" s="10">
        <v>31508</v>
      </c>
      <c r="G34" s="10" t="s">
        <v>19</v>
      </c>
      <c r="H34" s="10" t="s">
        <v>20</v>
      </c>
      <c r="I34" s="10" t="s">
        <v>21</v>
      </c>
      <c r="J34" s="10">
        <v>40</v>
      </c>
      <c r="K34" s="10" t="s">
        <v>22</v>
      </c>
      <c r="L34" s="10" t="s">
        <v>23</v>
      </c>
      <c r="M34" s="13">
        <v>210516</v>
      </c>
      <c r="N34" s="14">
        <v>63600</v>
      </c>
      <c r="O34" s="14">
        <v>15582</v>
      </c>
    </row>
    <row r="35" spans="1:15" x14ac:dyDescent="0.25">
      <c r="A35" s="10">
        <v>5970731</v>
      </c>
      <c r="B35" s="10" t="s">
        <v>65</v>
      </c>
      <c r="C35" s="10" t="s">
        <v>83</v>
      </c>
      <c r="D35" s="10" t="s">
        <v>17</v>
      </c>
      <c r="E35" s="10" t="s">
        <v>18</v>
      </c>
      <c r="F35" s="10">
        <v>31508</v>
      </c>
      <c r="G35" s="10" t="s">
        <v>19</v>
      </c>
      <c r="H35" s="10" t="s">
        <v>20</v>
      </c>
      <c r="I35" s="10" t="s">
        <v>21</v>
      </c>
      <c r="J35" s="10">
        <v>40</v>
      </c>
      <c r="K35" s="10" t="s">
        <v>24</v>
      </c>
      <c r="L35" s="10" t="s">
        <v>23</v>
      </c>
      <c r="M35" s="13">
        <v>108424.8</v>
      </c>
      <c r="N35" s="14">
        <v>32560</v>
      </c>
      <c r="O35" s="14">
        <v>7977.2</v>
      </c>
    </row>
    <row r="36" spans="1:15" x14ac:dyDescent="0.25">
      <c r="A36" s="10">
        <v>5970731</v>
      </c>
      <c r="B36" s="10" t="s">
        <v>65</v>
      </c>
      <c r="C36" s="10" t="s">
        <v>83</v>
      </c>
      <c r="D36" s="10" t="s">
        <v>17</v>
      </c>
      <c r="E36" s="10" t="s">
        <v>18</v>
      </c>
      <c r="F36" s="10">
        <v>31508</v>
      </c>
      <c r="G36" s="10" t="s">
        <v>19</v>
      </c>
      <c r="H36" s="10" t="s">
        <v>20</v>
      </c>
      <c r="I36" s="10" t="s">
        <v>21</v>
      </c>
      <c r="J36" s="10">
        <v>40</v>
      </c>
      <c r="K36" s="10" t="s">
        <v>28</v>
      </c>
      <c r="L36" s="10" t="s">
        <v>23</v>
      </c>
      <c r="M36" s="13">
        <v>88972.800000000003</v>
      </c>
      <c r="N36" s="14">
        <v>26880</v>
      </c>
      <c r="O36" s="14">
        <v>6585.5999999999995</v>
      </c>
    </row>
    <row r="37" spans="1:15" x14ac:dyDescent="0.25">
      <c r="A37" s="10">
        <v>5905050</v>
      </c>
      <c r="B37" s="10" t="s">
        <v>68</v>
      </c>
      <c r="C37" s="10" t="s">
        <v>84</v>
      </c>
      <c r="D37" s="10" t="s">
        <v>17</v>
      </c>
      <c r="E37" s="10" t="s">
        <v>18</v>
      </c>
      <c r="F37" s="10">
        <v>31508</v>
      </c>
      <c r="G37" s="10" t="s">
        <v>19</v>
      </c>
      <c r="H37" s="10" t="s">
        <v>20</v>
      </c>
      <c r="I37" s="10" t="s">
        <v>21</v>
      </c>
      <c r="J37" s="10">
        <v>24</v>
      </c>
      <c r="K37" s="10" t="s">
        <v>22</v>
      </c>
      <c r="L37" s="10" t="s">
        <v>23</v>
      </c>
      <c r="M37" s="13">
        <v>220037.52</v>
      </c>
      <c r="N37" s="14">
        <v>63048</v>
      </c>
      <c r="O37" s="14">
        <v>15762</v>
      </c>
    </row>
    <row r="38" spans="1:15" x14ac:dyDescent="0.25">
      <c r="A38" s="10">
        <v>5905050</v>
      </c>
      <c r="B38" s="10" t="s">
        <v>68</v>
      </c>
      <c r="C38" s="10" t="s">
        <v>84</v>
      </c>
      <c r="D38" s="10" t="s">
        <v>17</v>
      </c>
      <c r="E38" s="10" t="s">
        <v>18</v>
      </c>
      <c r="F38" s="10">
        <v>31508</v>
      </c>
      <c r="G38" s="10" t="s">
        <v>19</v>
      </c>
      <c r="H38" s="10" t="s">
        <v>20</v>
      </c>
      <c r="I38" s="10" t="s">
        <v>21</v>
      </c>
      <c r="J38" s="10">
        <v>24</v>
      </c>
      <c r="K38" s="10" t="s">
        <v>24</v>
      </c>
      <c r="L38" s="10" t="s">
        <v>23</v>
      </c>
      <c r="M38" s="13">
        <v>108488.88</v>
      </c>
      <c r="N38" s="14">
        <v>33240</v>
      </c>
      <c r="O38" s="14">
        <v>8310</v>
      </c>
    </row>
    <row r="39" spans="1:15" x14ac:dyDescent="0.25">
      <c r="A39" s="10">
        <v>5905050</v>
      </c>
      <c r="B39" s="10" t="s">
        <v>68</v>
      </c>
      <c r="C39" s="10" t="s">
        <v>84</v>
      </c>
      <c r="D39" s="10" t="s">
        <v>17</v>
      </c>
      <c r="E39" s="10" t="s">
        <v>18</v>
      </c>
      <c r="F39" s="10">
        <v>31508</v>
      </c>
      <c r="G39" s="10" t="s">
        <v>19</v>
      </c>
      <c r="H39" s="10" t="s">
        <v>20</v>
      </c>
      <c r="I39" s="10" t="s">
        <v>21</v>
      </c>
      <c r="J39" s="10">
        <v>24</v>
      </c>
      <c r="K39" s="10" t="s">
        <v>28</v>
      </c>
      <c r="L39" s="10" t="s">
        <v>23</v>
      </c>
      <c r="M39" s="13">
        <v>110228.16</v>
      </c>
      <c r="N39" s="14">
        <v>31584</v>
      </c>
      <c r="O39" s="14">
        <v>7896</v>
      </c>
    </row>
    <row r="40" spans="1:15" x14ac:dyDescent="0.25">
      <c r="A40" s="10">
        <v>6021894</v>
      </c>
      <c r="B40" s="10" t="s">
        <v>69</v>
      </c>
      <c r="C40" s="10" t="s">
        <v>85</v>
      </c>
      <c r="D40" s="10" t="s">
        <v>17</v>
      </c>
      <c r="E40" s="10" t="s">
        <v>18</v>
      </c>
      <c r="F40" s="10">
        <v>28459</v>
      </c>
      <c r="G40" s="10" t="s">
        <v>86</v>
      </c>
      <c r="H40" s="10" t="s">
        <v>52</v>
      </c>
      <c r="I40" s="10" t="s">
        <v>87</v>
      </c>
      <c r="J40" s="10">
        <v>24</v>
      </c>
      <c r="K40" s="10" t="s">
        <v>22</v>
      </c>
      <c r="L40" s="10" t="s">
        <v>23</v>
      </c>
      <c r="M40" s="13">
        <v>318193.91999999998</v>
      </c>
      <c r="N40" s="14">
        <v>107136</v>
      </c>
      <c r="O40" s="14">
        <v>32140.799999999999</v>
      </c>
    </row>
    <row r="41" spans="1:15" x14ac:dyDescent="0.25">
      <c r="A41" s="10">
        <v>6021894</v>
      </c>
      <c r="B41" s="10" t="s">
        <v>69</v>
      </c>
      <c r="C41" s="10" t="s">
        <v>85</v>
      </c>
      <c r="D41" s="10" t="s">
        <v>17</v>
      </c>
      <c r="E41" s="10" t="s">
        <v>18</v>
      </c>
      <c r="F41" s="10">
        <v>28459</v>
      </c>
      <c r="G41" s="10" t="s">
        <v>86</v>
      </c>
      <c r="H41" s="10" t="s">
        <v>52</v>
      </c>
      <c r="I41" s="10" t="s">
        <v>87</v>
      </c>
      <c r="J41" s="10">
        <v>24</v>
      </c>
      <c r="K41" s="10" t="s">
        <v>24</v>
      </c>
      <c r="L41" s="10" t="s">
        <v>23</v>
      </c>
      <c r="M41" s="13">
        <v>174137.04</v>
      </c>
      <c r="N41" s="14">
        <v>58632</v>
      </c>
      <c r="O41" s="14">
        <v>17589.599999999999</v>
      </c>
    </row>
    <row r="42" spans="1:15" x14ac:dyDescent="0.25">
      <c r="A42" s="10">
        <v>6021894</v>
      </c>
      <c r="B42" s="10" t="s">
        <v>69</v>
      </c>
      <c r="C42" s="10" t="s">
        <v>85</v>
      </c>
      <c r="D42" s="10" t="s">
        <v>17</v>
      </c>
      <c r="E42" s="10" t="s">
        <v>18</v>
      </c>
      <c r="F42" s="10">
        <v>28459</v>
      </c>
      <c r="G42" s="10" t="s">
        <v>86</v>
      </c>
      <c r="H42" s="10" t="s">
        <v>52</v>
      </c>
      <c r="I42" s="10" t="s">
        <v>87</v>
      </c>
      <c r="J42" s="10">
        <v>24</v>
      </c>
      <c r="K42" s="10" t="s">
        <v>28</v>
      </c>
      <c r="L42" s="10" t="s">
        <v>23</v>
      </c>
      <c r="M42" s="13">
        <v>179625.60000000001</v>
      </c>
      <c r="N42" s="14">
        <v>60480</v>
      </c>
      <c r="O42" s="14">
        <v>18144</v>
      </c>
    </row>
    <row r="43" spans="1:15" x14ac:dyDescent="0.25">
      <c r="A43" s="10">
        <v>5839834</v>
      </c>
      <c r="B43" s="10" t="s">
        <v>48</v>
      </c>
      <c r="C43" s="10" t="s">
        <v>88</v>
      </c>
      <c r="D43" s="10" t="s">
        <v>32</v>
      </c>
      <c r="E43" s="10" t="s">
        <v>33</v>
      </c>
      <c r="F43" s="10">
        <v>25747</v>
      </c>
      <c r="G43" s="10" t="s">
        <v>82</v>
      </c>
      <c r="H43" s="10" t="s">
        <v>20</v>
      </c>
      <c r="I43" s="10" t="s">
        <v>82</v>
      </c>
      <c r="J43" s="10">
        <v>12</v>
      </c>
      <c r="K43" s="10" t="s">
        <v>35</v>
      </c>
      <c r="L43" s="10" t="s">
        <v>29</v>
      </c>
      <c r="M43" s="13">
        <v>149339.4</v>
      </c>
      <c r="N43" s="14">
        <v>68820</v>
      </c>
      <c r="O43" s="14">
        <v>20646</v>
      </c>
    </row>
    <row r="44" spans="1:15" x14ac:dyDescent="0.25">
      <c r="A44" s="10">
        <v>5839834</v>
      </c>
      <c r="B44" s="10" t="s">
        <v>48</v>
      </c>
      <c r="C44" s="10" t="s">
        <v>88</v>
      </c>
      <c r="D44" s="10" t="s">
        <v>32</v>
      </c>
      <c r="E44" s="10" t="s">
        <v>33</v>
      </c>
      <c r="F44" s="10">
        <v>25747</v>
      </c>
      <c r="G44" s="10" t="s">
        <v>82</v>
      </c>
      <c r="H44" s="10" t="s">
        <v>20</v>
      </c>
      <c r="I44" s="10" t="s">
        <v>82</v>
      </c>
      <c r="J44" s="10">
        <v>12</v>
      </c>
      <c r="K44" s="10" t="s">
        <v>28</v>
      </c>
      <c r="L44" s="10" t="s">
        <v>29</v>
      </c>
      <c r="M44" s="13">
        <v>17733.240000000002</v>
      </c>
      <c r="N44" s="14">
        <v>8172</v>
      </c>
      <c r="O44" s="14">
        <v>2451.6</v>
      </c>
    </row>
    <row r="45" spans="1:15" x14ac:dyDescent="0.25">
      <c r="A45" s="10">
        <v>6068631</v>
      </c>
      <c r="B45" s="10" t="s">
        <v>48</v>
      </c>
      <c r="C45" s="10" t="s">
        <v>88</v>
      </c>
      <c r="D45" s="10" t="s">
        <v>32</v>
      </c>
      <c r="E45" s="10" t="s">
        <v>33</v>
      </c>
      <c r="F45" s="10">
        <v>25747</v>
      </c>
      <c r="G45" s="10" t="s">
        <v>82</v>
      </c>
      <c r="H45" s="10" t="s">
        <v>20</v>
      </c>
      <c r="I45" s="10" t="s">
        <v>82</v>
      </c>
      <c r="J45" s="10">
        <v>12</v>
      </c>
      <c r="K45" s="10" t="s">
        <v>28</v>
      </c>
      <c r="L45" s="10" t="s">
        <v>29</v>
      </c>
      <c r="M45" s="13">
        <v>63120.959999999999</v>
      </c>
      <c r="N45" s="14">
        <v>29088</v>
      </c>
      <c r="O45" s="14">
        <v>8726.4</v>
      </c>
    </row>
    <row r="46" spans="1:15" x14ac:dyDescent="0.25">
      <c r="A46" s="10">
        <v>5969953</v>
      </c>
      <c r="B46" s="10" t="s">
        <v>54</v>
      </c>
      <c r="C46" s="10" t="s">
        <v>89</v>
      </c>
      <c r="D46" s="10" t="s">
        <v>32</v>
      </c>
      <c r="E46" s="10" t="s">
        <v>33</v>
      </c>
      <c r="F46" s="10">
        <v>25747</v>
      </c>
      <c r="G46" s="10" t="s">
        <v>82</v>
      </c>
      <c r="H46" s="10" t="s">
        <v>20</v>
      </c>
      <c r="I46" s="10" t="s">
        <v>82</v>
      </c>
      <c r="J46" s="10">
        <v>24</v>
      </c>
      <c r="K46" s="10" t="s">
        <v>35</v>
      </c>
      <c r="L46" s="10" t="s">
        <v>29</v>
      </c>
      <c r="M46" s="13">
        <v>951606.72</v>
      </c>
      <c r="N46" s="14">
        <v>773664</v>
      </c>
      <c r="O46" s="14">
        <v>77366.400000000009</v>
      </c>
    </row>
    <row r="47" spans="1:15" x14ac:dyDescent="0.25">
      <c r="A47" s="10">
        <v>5969953</v>
      </c>
      <c r="B47" s="10" t="s">
        <v>54</v>
      </c>
      <c r="C47" s="10" t="s">
        <v>89</v>
      </c>
      <c r="D47" s="10" t="s">
        <v>32</v>
      </c>
      <c r="E47" s="10" t="s">
        <v>33</v>
      </c>
      <c r="F47" s="10">
        <v>25747</v>
      </c>
      <c r="G47" s="10" t="s">
        <v>82</v>
      </c>
      <c r="H47" s="10" t="s">
        <v>20</v>
      </c>
      <c r="I47" s="10" t="s">
        <v>82</v>
      </c>
      <c r="J47" s="10">
        <v>24</v>
      </c>
      <c r="K47" s="10" t="s">
        <v>24</v>
      </c>
      <c r="L47" s="10" t="s">
        <v>29</v>
      </c>
      <c r="M47" s="13">
        <v>172190.16</v>
      </c>
      <c r="N47" s="14">
        <v>139992</v>
      </c>
      <c r="O47" s="14">
        <v>13999.2</v>
      </c>
    </row>
    <row r="48" spans="1:15" x14ac:dyDescent="0.25">
      <c r="A48" s="10">
        <v>5969953</v>
      </c>
      <c r="B48" s="10" t="s">
        <v>54</v>
      </c>
      <c r="C48" s="10" t="s">
        <v>89</v>
      </c>
      <c r="D48" s="10" t="s">
        <v>32</v>
      </c>
      <c r="E48" s="10" t="s">
        <v>33</v>
      </c>
      <c r="F48" s="10">
        <v>25747</v>
      </c>
      <c r="G48" s="10" t="s">
        <v>82</v>
      </c>
      <c r="H48" s="10" t="s">
        <v>20</v>
      </c>
      <c r="I48" s="10" t="s">
        <v>82</v>
      </c>
      <c r="J48" s="10">
        <v>24</v>
      </c>
      <c r="K48" s="10" t="s">
        <v>28</v>
      </c>
      <c r="L48" s="10" t="s">
        <v>29</v>
      </c>
      <c r="M48" s="13">
        <v>44545.68</v>
      </c>
      <c r="N48" s="14">
        <v>36216</v>
      </c>
      <c r="O48" s="14">
        <v>3621.6000000000004</v>
      </c>
    </row>
    <row r="49" spans="1:15" x14ac:dyDescent="0.25">
      <c r="A49" s="10">
        <v>6128671</v>
      </c>
      <c r="B49" s="10" t="s">
        <v>54</v>
      </c>
      <c r="C49" s="10" t="s">
        <v>89</v>
      </c>
      <c r="D49" s="10" t="s">
        <v>32</v>
      </c>
      <c r="E49" s="10" t="s">
        <v>33</v>
      </c>
      <c r="F49" s="10">
        <v>25747</v>
      </c>
      <c r="G49" s="10" t="s">
        <v>82</v>
      </c>
      <c r="H49" s="10" t="s">
        <v>20</v>
      </c>
      <c r="I49" s="10" t="s">
        <v>82</v>
      </c>
      <c r="J49" s="10">
        <v>24</v>
      </c>
      <c r="K49" s="10" t="s">
        <v>28</v>
      </c>
      <c r="L49" s="10" t="s">
        <v>29</v>
      </c>
      <c r="M49" s="13">
        <v>105474.96</v>
      </c>
      <c r="N49" s="14">
        <v>85752</v>
      </c>
      <c r="O49" s="14">
        <v>8575.2000000000007</v>
      </c>
    </row>
    <row r="50" spans="1:15" x14ac:dyDescent="0.25">
      <c r="A50" s="10">
        <v>5870533</v>
      </c>
      <c r="B50" s="10" t="s">
        <v>70</v>
      </c>
      <c r="C50" s="10" t="s">
        <v>90</v>
      </c>
      <c r="D50" s="10" t="s">
        <v>17</v>
      </c>
      <c r="E50" s="10" t="s">
        <v>18</v>
      </c>
      <c r="F50" s="10">
        <v>71</v>
      </c>
      <c r="G50" s="10" t="s">
        <v>91</v>
      </c>
      <c r="H50" s="10" t="s">
        <v>52</v>
      </c>
      <c r="I50" s="10" t="s">
        <v>92</v>
      </c>
      <c r="J50" s="10">
        <v>6</v>
      </c>
      <c r="K50" s="10" t="s">
        <v>22</v>
      </c>
      <c r="L50" s="10" t="s">
        <v>23</v>
      </c>
      <c r="M50" s="13">
        <v>349536</v>
      </c>
      <c r="N50" s="14">
        <v>43692</v>
      </c>
      <c r="O50" s="14">
        <v>43692</v>
      </c>
    </row>
    <row r="51" spans="1:15" x14ac:dyDescent="0.25">
      <c r="A51" s="10">
        <v>5870533</v>
      </c>
      <c r="B51" s="10" t="s">
        <v>70</v>
      </c>
      <c r="C51" s="10" t="s">
        <v>90</v>
      </c>
      <c r="D51" s="10" t="s">
        <v>17</v>
      </c>
      <c r="E51" s="10" t="s">
        <v>18</v>
      </c>
      <c r="F51" s="10">
        <v>71</v>
      </c>
      <c r="G51" s="10" t="s">
        <v>91</v>
      </c>
      <c r="H51" s="10" t="s">
        <v>52</v>
      </c>
      <c r="I51" s="10" t="s">
        <v>92</v>
      </c>
      <c r="J51" s="10">
        <v>6</v>
      </c>
      <c r="K51" s="10" t="s">
        <v>28</v>
      </c>
      <c r="L51" s="10" t="s">
        <v>23</v>
      </c>
      <c r="M51" s="13">
        <v>224784</v>
      </c>
      <c r="N51" s="14">
        <v>28098</v>
      </c>
      <c r="O51" s="14">
        <v>28098</v>
      </c>
    </row>
    <row r="52" spans="1:15" x14ac:dyDescent="0.25">
      <c r="A52" s="10">
        <v>5870692</v>
      </c>
      <c r="B52" s="10" t="s">
        <v>74</v>
      </c>
      <c r="C52" s="10" t="s">
        <v>93</v>
      </c>
      <c r="D52" s="10" t="s">
        <v>17</v>
      </c>
      <c r="E52" s="10" t="s">
        <v>18</v>
      </c>
      <c r="F52" s="10">
        <v>30971</v>
      </c>
      <c r="G52" s="10" t="s">
        <v>94</v>
      </c>
      <c r="H52" s="10" t="s">
        <v>57</v>
      </c>
      <c r="I52" s="10" t="s">
        <v>95</v>
      </c>
      <c r="J52" s="10">
        <v>12</v>
      </c>
      <c r="K52" s="10" t="s">
        <v>24</v>
      </c>
      <c r="L52" s="10" t="s">
        <v>23</v>
      </c>
      <c r="M52" s="13">
        <v>5358.6</v>
      </c>
      <c r="N52" s="14">
        <v>780</v>
      </c>
      <c r="O52" s="14">
        <v>780</v>
      </c>
    </row>
    <row r="53" spans="1:15" x14ac:dyDescent="0.25">
      <c r="A53" s="10">
        <v>5870692</v>
      </c>
      <c r="B53" s="10" t="s">
        <v>74</v>
      </c>
      <c r="C53" s="10" t="s">
        <v>93</v>
      </c>
      <c r="D53" s="10" t="s">
        <v>17</v>
      </c>
      <c r="E53" s="10" t="s">
        <v>18</v>
      </c>
      <c r="F53" s="10">
        <v>30971</v>
      </c>
      <c r="G53" s="10" t="s">
        <v>94</v>
      </c>
      <c r="H53" s="10" t="s">
        <v>57</v>
      </c>
      <c r="I53" s="10" t="s">
        <v>95</v>
      </c>
      <c r="J53" s="10">
        <v>12</v>
      </c>
      <c r="K53" s="10" t="s">
        <v>28</v>
      </c>
      <c r="L53" s="10" t="s">
        <v>23</v>
      </c>
      <c r="M53" s="13">
        <v>14179.68</v>
      </c>
      <c r="N53" s="14">
        <v>2064</v>
      </c>
      <c r="O53" s="14">
        <v>2064</v>
      </c>
    </row>
    <row r="54" spans="1:15" x14ac:dyDescent="0.25">
      <c r="A54" s="10">
        <v>5905313</v>
      </c>
      <c r="B54" s="10" t="s">
        <v>75</v>
      </c>
      <c r="C54" s="10" t="s">
        <v>96</v>
      </c>
      <c r="D54" s="10" t="s">
        <v>17</v>
      </c>
      <c r="E54" s="10" t="s">
        <v>18</v>
      </c>
      <c r="F54" s="10">
        <v>29516</v>
      </c>
      <c r="G54" s="10" t="s">
        <v>97</v>
      </c>
      <c r="H54" s="10" t="s">
        <v>57</v>
      </c>
      <c r="I54" s="10" t="s">
        <v>98</v>
      </c>
      <c r="J54" s="10">
        <v>9</v>
      </c>
      <c r="K54" s="10" t="s">
        <v>22</v>
      </c>
      <c r="L54" s="10" t="s">
        <v>23</v>
      </c>
      <c r="M54" s="13">
        <v>103680</v>
      </c>
      <c r="N54" s="14">
        <v>12960</v>
      </c>
      <c r="O54" s="14">
        <v>12960</v>
      </c>
    </row>
    <row r="55" spans="1:15" x14ac:dyDescent="0.25">
      <c r="A55" s="10">
        <v>5905313</v>
      </c>
      <c r="B55" s="10" t="s">
        <v>75</v>
      </c>
      <c r="C55" s="10" t="s">
        <v>96</v>
      </c>
      <c r="D55" s="10" t="s">
        <v>17</v>
      </c>
      <c r="E55" s="10" t="s">
        <v>18</v>
      </c>
      <c r="F55" s="10">
        <v>29516</v>
      </c>
      <c r="G55" s="10" t="s">
        <v>97</v>
      </c>
      <c r="H55" s="10" t="s">
        <v>57</v>
      </c>
      <c r="I55" s="10" t="s">
        <v>98</v>
      </c>
      <c r="J55" s="10">
        <v>9</v>
      </c>
      <c r="K55" s="10" t="s">
        <v>24</v>
      </c>
      <c r="L55" s="10" t="s">
        <v>23</v>
      </c>
      <c r="M55" s="13">
        <v>46728</v>
      </c>
      <c r="N55" s="14">
        <v>5841</v>
      </c>
      <c r="O55" s="14">
        <v>5841</v>
      </c>
    </row>
    <row r="56" spans="1:15" x14ac:dyDescent="0.25">
      <c r="A56" s="10">
        <v>5905313</v>
      </c>
      <c r="B56" s="10" t="s">
        <v>75</v>
      </c>
      <c r="C56" s="10" t="s">
        <v>96</v>
      </c>
      <c r="D56" s="10" t="s">
        <v>17</v>
      </c>
      <c r="E56" s="10" t="s">
        <v>18</v>
      </c>
      <c r="F56" s="10">
        <v>29516</v>
      </c>
      <c r="G56" s="10" t="s">
        <v>97</v>
      </c>
      <c r="H56" s="10" t="s">
        <v>57</v>
      </c>
      <c r="I56" s="10" t="s">
        <v>98</v>
      </c>
      <c r="J56" s="10">
        <v>9</v>
      </c>
      <c r="K56" s="10" t="s">
        <v>28</v>
      </c>
      <c r="L56" s="10" t="s">
        <v>23</v>
      </c>
      <c r="M56" s="13">
        <v>42624</v>
      </c>
      <c r="N56" s="14">
        <v>5328</v>
      </c>
      <c r="O56" s="14">
        <v>5328</v>
      </c>
    </row>
    <row r="57" spans="1:15" x14ac:dyDescent="0.25">
      <c r="A57" s="10">
        <v>7315034</v>
      </c>
      <c r="B57" s="10" t="s">
        <v>75</v>
      </c>
      <c r="C57" s="10" t="s">
        <v>96</v>
      </c>
      <c r="D57" s="10" t="s">
        <v>17</v>
      </c>
      <c r="E57" s="10" t="s">
        <v>18</v>
      </c>
      <c r="F57" s="10">
        <v>29516</v>
      </c>
      <c r="G57" s="10" t="s">
        <v>97</v>
      </c>
      <c r="H57" s="10" t="s">
        <v>57</v>
      </c>
      <c r="I57" s="10" t="s">
        <v>98</v>
      </c>
      <c r="J57" s="10">
        <v>9</v>
      </c>
      <c r="K57" s="10" t="s">
        <v>24</v>
      </c>
      <c r="L57" s="10" t="s">
        <v>23</v>
      </c>
      <c r="M57" s="13">
        <v>72</v>
      </c>
      <c r="N57" s="14">
        <v>9</v>
      </c>
      <c r="O57" s="14">
        <v>9</v>
      </c>
    </row>
    <row r="58" spans="1:15" x14ac:dyDescent="0.25">
      <c r="A58" s="10">
        <v>5927451</v>
      </c>
      <c r="B58" s="10" t="s">
        <v>76</v>
      </c>
      <c r="C58" s="10" t="s">
        <v>99</v>
      </c>
      <c r="D58" s="10" t="s">
        <v>17</v>
      </c>
      <c r="E58" s="10" t="s">
        <v>18</v>
      </c>
      <c r="F58" s="10">
        <v>31508</v>
      </c>
      <c r="G58" s="10" t="s">
        <v>19</v>
      </c>
      <c r="H58" s="10" t="s">
        <v>20</v>
      </c>
      <c r="I58" s="10" t="s">
        <v>21</v>
      </c>
      <c r="J58" s="10">
        <v>20</v>
      </c>
      <c r="K58" s="10" t="s">
        <v>22</v>
      </c>
      <c r="L58" s="10" t="s">
        <v>23</v>
      </c>
      <c r="M58" s="13">
        <v>416448</v>
      </c>
      <c r="N58" s="14">
        <v>86400</v>
      </c>
      <c r="O58" s="14">
        <v>43200</v>
      </c>
    </row>
    <row r="59" spans="1:15" x14ac:dyDescent="0.25">
      <c r="A59" s="10">
        <v>5927451</v>
      </c>
      <c r="B59" s="10" t="s">
        <v>76</v>
      </c>
      <c r="C59" s="10" t="s">
        <v>99</v>
      </c>
      <c r="D59" s="10" t="s">
        <v>17</v>
      </c>
      <c r="E59" s="10" t="s">
        <v>18</v>
      </c>
      <c r="F59" s="10">
        <v>31508</v>
      </c>
      <c r="G59" s="10" t="s">
        <v>19</v>
      </c>
      <c r="H59" s="10" t="s">
        <v>20</v>
      </c>
      <c r="I59" s="10" t="s">
        <v>21</v>
      </c>
      <c r="J59" s="10">
        <v>20</v>
      </c>
      <c r="K59" s="10" t="s">
        <v>24</v>
      </c>
      <c r="L59" s="10" t="s">
        <v>23</v>
      </c>
      <c r="M59" s="13">
        <v>196651.8</v>
      </c>
      <c r="N59" s="14">
        <v>35820</v>
      </c>
      <c r="O59" s="14">
        <v>17910</v>
      </c>
    </row>
    <row r="60" spans="1:15" x14ac:dyDescent="0.25">
      <c r="A60" s="10">
        <v>5927451</v>
      </c>
      <c r="B60" s="10" t="s">
        <v>76</v>
      </c>
      <c r="C60" s="10" t="s">
        <v>99</v>
      </c>
      <c r="D60" s="10" t="s">
        <v>17</v>
      </c>
      <c r="E60" s="10" t="s">
        <v>18</v>
      </c>
      <c r="F60" s="10">
        <v>31508</v>
      </c>
      <c r="G60" s="10" t="s">
        <v>19</v>
      </c>
      <c r="H60" s="10" t="s">
        <v>20</v>
      </c>
      <c r="I60" s="10" t="s">
        <v>21</v>
      </c>
      <c r="J60" s="10">
        <v>20</v>
      </c>
      <c r="K60" s="10" t="s">
        <v>28</v>
      </c>
      <c r="L60" s="10" t="s">
        <v>23</v>
      </c>
      <c r="M60" s="13">
        <v>9442.7999999999993</v>
      </c>
      <c r="N60" s="14">
        <v>1720</v>
      </c>
      <c r="O60" s="14">
        <v>860</v>
      </c>
    </row>
    <row r="61" spans="1:15" x14ac:dyDescent="0.25">
      <c r="A61" s="10">
        <v>7313494</v>
      </c>
      <c r="B61" s="10" t="s">
        <v>76</v>
      </c>
      <c r="C61" s="10" t="s">
        <v>99</v>
      </c>
      <c r="D61" s="10" t="s">
        <v>17</v>
      </c>
      <c r="E61" s="10" t="s">
        <v>18</v>
      </c>
      <c r="F61" s="10">
        <v>31508</v>
      </c>
      <c r="G61" s="10" t="s">
        <v>19</v>
      </c>
      <c r="H61" s="10" t="s">
        <v>20</v>
      </c>
      <c r="I61" s="10" t="s">
        <v>21</v>
      </c>
      <c r="J61" s="10">
        <v>20</v>
      </c>
      <c r="K61" s="10" t="s">
        <v>24</v>
      </c>
      <c r="L61" s="10" t="s">
        <v>23</v>
      </c>
      <c r="M61" s="13">
        <v>658.8</v>
      </c>
      <c r="N61" s="14">
        <v>120</v>
      </c>
      <c r="O61" s="14">
        <v>60</v>
      </c>
    </row>
  </sheetData>
  <autoFilter ref="A2:T6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B1171CA-B714-41A5-9DAB-9B40149551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Etat fab par réf</vt:lpstr>
      <vt:lpstr>INFO GELS</vt:lpstr>
      <vt:lpstr>Synthèse GEL (2)</vt:lpstr>
      <vt:lpstr>DETAIL PAR DEPOT</vt:lpstr>
      <vt:lpstr>Feuil2</vt:lpstr>
      <vt:lpstr>GEL - Détail Stock par dépôt</vt:lpstr>
      <vt:lpstr>STOCK</vt:lpstr>
      <vt:lpstr>Feuil1</vt:lpstr>
      <vt:lpstr>'Etat fab par réf'!Print_Area</vt:lpstr>
      <vt:lpstr>'INFO GELS'!Print_Area</vt:lpstr>
    </vt:vector>
  </TitlesOfParts>
  <Manager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2021-06-24T13:14:38Z</cp:lastPrinted>
  <dcterms:created xsi:type="dcterms:W3CDTF">2021-05-12T13:46:43Z</dcterms:created>
  <dcterms:modified xsi:type="dcterms:W3CDTF">2021-09-02T08:53:48Z</dcterms:modified>
  <cp:category/>
</cp:coreProperties>
</file>